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ee.elder/Downloads/"/>
    </mc:Choice>
  </mc:AlternateContent>
  <xr:revisionPtr revIDLastSave="0" documentId="13_ncr:1_{8EDE0B2D-4E2C-604C-A643-F1751AAB3C25}" xr6:coauthVersionLast="47" xr6:coauthVersionMax="47" xr10:uidLastSave="{00000000-0000-0000-0000-000000000000}"/>
  <workbookProtection workbookAlgorithmName="SHA-512" workbookHashValue="YYbxo8icDE2uLBXkpqZfQYp8r0IZZC2EoP3j5n1K8WgO7PBcf33uALhTKBmOMIX0fjgsevrX9oYryGTfzufn/A==" workbookSaltValue="aWt5UNWPzhJ6S2bAj8U/Ow==" workbookSpinCount="100000" lockStructure="1"/>
  <bookViews>
    <workbookView xWindow="760" yWindow="740" windowWidth="37140" windowHeight="19060" xr2:uid="{13A6E53C-942C-8F4C-A8B8-79C792A7882C}"/>
  </bookViews>
  <sheets>
    <sheet name="Fee Calcul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E21" i="1"/>
  <c r="G21" i="1" s="1"/>
  <c r="E19" i="1"/>
  <c r="G19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E34" i="1" l="1"/>
  <c r="E40" i="1" s="1"/>
  <c r="G14" i="1"/>
  <c r="G34" i="1" s="1"/>
  <c r="E45" i="1" l="1"/>
  <c r="E44" i="1"/>
  <c r="E43" i="1"/>
  <c r="E42" i="1"/>
</calcChain>
</file>

<file path=xl/sharedStrings.xml><?xml version="1.0" encoding="utf-8"?>
<sst xmlns="http://schemas.openxmlformats.org/spreadsheetml/2006/main" count="55" uniqueCount="53">
  <si>
    <t>St Peter's Primary School Rochedale</t>
  </si>
  <si>
    <t xml:space="preserve">
</t>
  </si>
  <si>
    <t>Family Details</t>
  </si>
  <si>
    <t>Student Names</t>
  </si>
  <si>
    <t xml:space="preserve">No of Children </t>
  </si>
  <si>
    <t>Year Level</t>
  </si>
  <si>
    <t>Use the drop</t>
  </si>
  <si>
    <t>down arrow</t>
  </si>
  <si>
    <t>to select</t>
  </si>
  <si>
    <t>year level</t>
  </si>
  <si>
    <t>Fee Category</t>
  </si>
  <si>
    <t>Description</t>
  </si>
  <si>
    <t>Fee Schedule</t>
  </si>
  <si>
    <t xml:space="preserve">Number </t>
  </si>
  <si>
    <t>Annual Fee</t>
  </si>
  <si>
    <t xml:space="preserve">Term Billing Amount                 </t>
  </si>
  <si>
    <t>Tuition Fees</t>
  </si>
  <si>
    <t xml:space="preserve">  1 Child</t>
  </si>
  <si>
    <t xml:space="preserve">  2 Children</t>
  </si>
  <si>
    <t xml:space="preserve">  3 Children</t>
  </si>
  <si>
    <t xml:space="preserve">  4 Children or more</t>
  </si>
  <si>
    <t>Capital Levy</t>
  </si>
  <si>
    <t xml:space="preserve">per Family - Compulsory  </t>
  </si>
  <si>
    <t>P&amp;F Levy</t>
  </si>
  <si>
    <t>Student Levy</t>
  </si>
  <si>
    <t>Prep</t>
  </si>
  <si>
    <t>Year 1</t>
  </si>
  <si>
    <t>Year 2</t>
  </si>
  <si>
    <t>Year 3</t>
  </si>
  <si>
    <t>Year 4</t>
  </si>
  <si>
    <t>Year 5</t>
  </si>
  <si>
    <t>Year 6</t>
  </si>
  <si>
    <t>Adjustment from previous year</t>
  </si>
  <si>
    <t>Enter $ Amount</t>
  </si>
  <si>
    <t>- Deduct Credit Balance Brought Forward from previous year </t>
  </si>
  <si>
    <t>- Add Debit Balance Brought Forward from previous year (amount still owing)</t>
  </si>
  <si>
    <t>Annual Total including Adjustments from previous year</t>
  </si>
  <si>
    <t>Payment Schedule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</si>
  <si>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Weekly</t>
    </r>
    <r>
      <rPr>
        <sz val="18"/>
        <rFont val="Arial"/>
        <family val="2"/>
      </rPr>
      <t xml:space="preserve"> </t>
    </r>
    <r>
      <rPr>
        <sz val="16"/>
        <rFont val="Arial"/>
        <family val="2"/>
      </rPr>
      <t xml:space="preserve">             (February to November)</t>
    </r>
  </si>
  <si>
    <t>÷ 40 pmts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</si>
  <si>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Fortnightly</t>
    </r>
    <r>
      <rPr>
        <sz val="18"/>
        <rFont val="Arial"/>
        <family val="2"/>
      </rPr>
      <t xml:space="preserve"> </t>
    </r>
    <r>
      <rPr>
        <sz val="16"/>
        <rFont val="Arial"/>
        <family val="2"/>
      </rPr>
      <t xml:space="preserve">             (February to November)</t>
    </r>
  </si>
  <si>
    <t>÷ 20 pmts</t>
  </si>
  <si>
    <t xml:space="preserve">Use link below in conjunction with the Fee Calculation 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</si>
  <si>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Monthly</t>
    </r>
    <r>
      <rPr>
        <sz val="16"/>
        <rFont val="Arial"/>
        <family val="2"/>
      </rPr>
      <t xml:space="preserve">            (February to November)</t>
    </r>
  </si>
  <si>
    <t>÷ 10 pmts</t>
  </si>
  <si>
    <t>Spreadsheet to work out your fee dates and amount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</si>
  <si>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 xml:space="preserve">Term </t>
    </r>
    <r>
      <rPr>
        <sz val="18"/>
        <rFont val="Arial"/>
        <family val="2"/>
      </rPr>
      <t xml:space="preserve">   </t>
    </r>
    <r>
      <rPr>
        <sz val="16"/>
        <rFont val="Arial"/>
        <family val="2"/>
      </rPr>
      <t xml:space="preserve">             by end of Week 4 of each Term</t>
    </r>
  </si>
  <si>
    <t>÷   4 pmts</t>
  </si>
  <si>
    <r>
      <rPr>
        <b/>
        <i/>
        <sz val="22"/>
        <rFont val="Arial"/>
        <family val="2"/>
      </rPr>
      <t xml:space="preserve">Enter relevant data in the </t>
    </r>
    <r>
      <rPr>
        <b/>
        <i/>
        <sz val="22"/>
        <color indexed="8"/>
        <rFont val="Arial"/>
        <family val="2"/>
      </rPr>
      <t>blue</t>
    </r>
    <r>
      <rPr>
        <b/>
        <i/>
        <sz val="22"/>
        <rFont val="Arial"/>
        <family val="2"/>
      </rPr>
      <t xml:space="preserve"> sections ONLY.</t>
    </r>
    <r>
      <rPr>
        <b/>
        <sz val="2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Arial"/>
        <family val="2"/>
      </rPr>
      <t>If using the Direct Direct Debit methods of payment (bank account or credit card) please print &amp;/or scan your payment form and worksheet to the Finance Secretary at procfinance@bne.catholic.edu.au for processing.</t>
    </r>
  </si>
  <si>
    <t>This levy supports the costs of incursions and excursions,additional classroom resources, library resources, sport activities and development, iPad program and technology resources and support.</t>
  </si>
  <si>
    <t xml:space="preserve">Camp Levy </t>
  </si>
  <si>
    <r>
      <t xml:space="preserve">         </t>
    </r>
    <r>
      <rPr>
        <b/>
        <sz val="36"/>
        <rFont val="Arial"/>
        <family val="2"/>
      </rPr>
      <t>2026 - FEE CALCULATION WORKSHEET</t>
    </r>
  </si>
  <si>
    <t>TOTAL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</si>
</sst>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-[$$-409]* #,##0.00_ ;_-[$$-409]* \-#,##0.00\ ;_-[$$-409]* &quot;-&quot;??_ ;_-@_ "/>
  </numFmts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b/>
      <i/>
      <sz val="22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i/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22"/>
      <name val="Arial"/>
      <family val="2"/>
    </font>
    <font>
      <sz val="2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b/>
      <i/>
      <sz val="13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i/>
      <sz val="20"/>
      <name val="Arial"/>
      <family val="2"/>
    </font>
    <font>
      <sz val="14"/>
      <name val="Arial"/>
      <family val="2"/>
    </font>
    <font>
      <u/>
      <sz val="10"/>
      <color rgb="FF0000FF"/>
      <name val="Arial"/>
      <family val="2"/>
    </font>
    <font>
      <b/>
      <i/>
      <sz val="22"/>
      <color indexed="8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4" fillId="0" borderId="6" xfId="0" applyFont="1" applyBorder="1" applyAlignment="1">
      <alignment horizontal="center"/>
    </xf>
    <xf numFmtId="0" fontId="2" fillId="0" borderId="8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4" fontId="16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4" fontId="14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3" xfId="0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10" xfId="0" applyFont="1" applyBorder="1"/>
    <xf numFmtId="164" fontId="13" fillId="0" borderId="1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/>
    <xf numFmtId="0" fontId="21" fillId="0" borderId="3" xfId="0" applyFont="1" applyBorder="1" applyAlignment="1">
      <alignment horizontal="center"/>
    </xf>
    <xf numFmtId="164" fontId="21" fillId="0" borderId="13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/>
    <xf numFmtId="4" fontId="14" fillId="0" borderId="13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24" fillId="0" borderId="13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9" fillId="0" borderId="2" xfId="0" applyFont="1" applyBorder="1" applyAlignment="1">
      <alignment horizontal="center"/>
    </xf>
    <xf numFmtId="0" fontId="15" fillId="0" borderId="0" xfId="0" applyFont="1"/>
    <xf numFmtId="0" fontId="22" fillId="0" borderId="3" xfId="0" quotePrefix="1" applyFont="1" applyBorder="1"/>
    <xf numFmtId="0" fontId="11" fillId="0" borderId="19" xfId="0" applyFont="1" applyBorder="1" applyAlignment="1">
      <alignment horizontal="center"/>
    </xf>
    <xf numFmtId="0" fontId="22" fillId="0" borderId="8" xfId="0" quotePrefix="1" applyFont="1" applyBorder="1"/>
    <xf numFmtId="0" fontId="11" fillId="0" borderId="21" xfId="0" applyFont="1" applyBorder="1"/>
    <xf numFmtId="0" fontId="11" fillId="0" borderId="22" xfId="0" applyFont="1" applyBorder="1"/>
    <xf numFmtId="0" fontId="4" fillId="0" borderId="0" xfId="0" applyFont="1"/>
    <xf numFmtId="0" fontId="4" fillId="0" borderId="11" xfId="0" applyFont="1" applyBorder="1"/>
    <xf numFmtId="0" fontId="4" fillId="0" borderId="14" xfId="0" applyFont="1" applyBorder="1"/>
    <xf numFmtId="164" fontId="3" fillId="0" borderId="2" xfId="1" applyNumberFormat="1" applyFont="1" applyFill="1" applyBorder="1" applyAlignment="1" applyProtection="1">
      <alignment horizontal="center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8" fillId="0" borderId="12" xfId="0" applyFont="1" applyBorder="1" applyAlignment="1">
      <alignment horizontal="center"/>
    </xf>
    <xf numFmtId="0" fontId="10" fillId="0" borderId="25" xfId="0" applyFont="1" applyBorder="1"/>
    <xf numFmtId="164" fontId="10" fillId="0" borderId="26" xfId="0" applyNumberFormat="1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0" fillId="0" borderId="28" xfId="0" applyFont="1" applyBorder="1"/>
    <xf numFmtId="164" fontId="10" fillId="0" borderId="29" xfId="0" applyNumberFormat="1" applyFont="1" applyBorder="1" applyAlignment="1">
      <alignment horizontal="right"/>
    </xf>
    <xf numFmtId="0" fontId="31" fillId="0" borderId="3" xfId="0" applyFont="1" applyBorder="1"/>
    <xf numFmtId="4" fontId="11" fillId="0" borderId="30" xfId="0" applyNumberFormat="1" applyFont="1" applyBorder="1" applyAlignment="1">
      <alignment horizontal="center"/>
    </xf>
    <xf numFmtId="0" fontId="10" fillId="0" borderId="31" xfId="0" applyFont="1" applyBorder="1"/>
    <xf numFmtId="164" fontId="10" fillId="0" borderId="15" xfId="0" applyNumberFormat="1" applyFont="1" applyBorder="1" applyAlignment="1">
      <alignment horizontal="right"/>
    </xf>
    <xf numFmtId="4" fontId="11" fillId="0" borderId="3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top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1" fontId="14" fillId="3" borderId="6" xfId="0" applyNumberFormat="1" applyFont="1" applyFill="1" applyBorder="1" applyAlignment="1" applyProtection="1">
      <alignment horizontal="left" vertical="top"/>
      <protection locked="0"/>
    </xf>
    <xf numFmtId="1" fontId="6" fillId="2" borderId="7" xfId="0" applyNumberFormat="1" applyFont="1" applyFill="1" applyBorder="1" applyAlignment="1">
      <alignment horizontal="center" vertical="top"/>
    </xf>
    <xf numFmtId="164" fontId="34" fillId="3" borderId="9" xfId="0" applyNumberFormat="1" applyFont="1" applyFill="1" applyBorder="1" applyAlignment="1" applyProtection="1">
      <alignment horizontal="left" vertical="top"/>
      <protection locked="0"/>
    </xf>
    <xf numFmtId="0" fontId="34" fillId="0" borderId="9" xfId="0" applyFont="1" applyBorder="1" applyAlignment="1">
      <alignment horizontal="center" vertical="top"/>
    </xf>
    <xf numFmtId="164" fontId="14" fillId="2" borderId="0" xfId="0" applyNumberFormat="1" applyFont="1" applyFill="1" applyAlignment="1">
      <alignment horizontal="center"/>
    </xf>
    <xf numFmtId="164" fontId="13" fillId="2" borderId="13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21" fillId="2" borderId="13" xfId="0" applyNumberFormat="1" applyFont="1" applyFill="1" applyBorder="1" applyAlignment="1">
      <alignment horizontal="center"/>
    </xf>
    <xf numFmtId="164" fontId="26" fillId="2" borderId="2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9" fillId="2" borderId="12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164" fontId="16" fillId="2" borderId="18" xfId="0" applyNumberFormat="1" applyFont="1" applyFill="1" applyBorder="1" applyAlignment="1">
      <alignment horizontal="center" wrapText="1"/>
    </xf>
    <xf numFmtId="165" fontId="24" fillId="4" borderId="20" xfId="1" applyNumberFormat="1" applyFont="1" applyFill="1" applyBorder="1" applyProtection="1">
      <protection locked="0"/>
    </xf>
    <xf numFmtId="165" fontId="24" fillId="4" borderId="23" xfId="1" applyNumberFormat="1" applyFont="1" applyFill="1" applyBorder="1" applyProtection="1">
      <protection locked="0"/>
    </xf>
    <xf numFmtId="0" fontId="30" fillId="2" borderId="14" xfId="0" applyFont="1" applyFill="1" applyBorder="1"/>
    <xf numFmtId="0" fontId="13" fillId="2" borderId="0" xfId="0" applyFont="1" applyFill="1"/>
    <xf numFmtId="44" fontId="15" fillId="2" borderId="0" xfId="1" applyFont="1" applyFill="1" applyProtection="1"/>
    <xf numFmtId="164" fontId="15" fillId="2" borderId="0" xfId="1" applyNumberFormat="1" applyFont="1" applyFill="1" applyAlignment="1" applyProtection="1">
      <alignment horizontal="center"/>
    </xf>
    <xf numFmtId="44" fontId="4" fillId="0" borderId="24" xfId="1" applyFont="1" applyFill="1" applyBorder="1" applyProtection="1"/>
    <xf numFmtId="164" fontId="14" fillId="5" borderId="4" xfId="0" applyNumberFormat="1" applyFont="1" applyFill="1" applyBorder="1" applyAlignment="1">
      <alignment horizontal="center"/>
    </xf>
    <xf numFmtId="164" fontId="14" fillId="5" borderId="6" xfId="0" applyNumberFormat="1" applyFont="1" applyFill="1" applyBorder="1" applyAlignment="1">
      <alignment horizontal="center"/>
    </xf>
    <xf numFmtId="0" fontId="35" fillId="0" borderId="8" xfId="2" applyFont="1" applyBorder="1" applyProtection="1"/>
    <xf numFmtId="164" fontId="14" fillId="5" borderId="9" xfId="0" applyNumberFormat="1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4" fillId="6" borderId="13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654845</xdr:colOff>
      <xdr:row>0</xdr:row>
      <xdr:rowOff>202406</xdr:rowOff>
    </xdr:from>
    <xdr:ext cx="2964656" cy="19407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C328E3-BAE7-A54B-B723-A660101A2B32}"/>
            </a:ext>
          </a:extLst>
        </xdr:cNvPr>
        <xdr:cNvSpPr txBox="1"/>
      </xdr:nvSpPr>
      <xdr:spPr>
        <a:xfrm>
          <a:off x="654845" y="202406"/>
          <a:ext cx="2964656" cy="1940719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654845</xdr:colOff>
      <xdr:row>0</xdr:row>
      <xdr:rowOff>202406</xdr:rowOff>
    </xdr:from>
    <xdr:ext cx="2964656" cy="19407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6E81AB-6F3D-5542-A5D2-78F06363488A}"/>
            </a:ext>
          </a:extLst>
        </xdr:cNvPr>
        <xdr:cNvSpPr txBox="1"/>
      </xdr:nvSpPr>
      <xdr:spPr>
        <a:xfrm>
          <a:off x="654845" y="202406"/>
          <a:ext cx="2964656" cy="1940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AU" sz="1100"/>
        </a:p>
      </xdr:txBody>
    </xdr:sp>
    <xdr:clientData/>
  </xdr:oneCellAnchor>
  <xdr:twoCellAnchor editAs="oneCell">
    <xdr:from>
      <xdr:col>0</xdr:col>
      <xdr:colOff>1198836</xdr:colOff>
      <xdr:row>0</xdr:row>
      <xdr:rowOff>131379</xdr:rowOff>
    </xdr:from>
    <xdr:to>
      <xdr:col>0</xdr:col>
      <xdr:colOff>3666959</xdr:colOff>
      <xdr:row>3</xdr:row>
      <xdr:rowOff>1226632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146846-5A2E-7746-BB8F-1FB34584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836" y="131379"/>
          <a:ext cx="2468123" cy="2809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F21E-0EFF-BE45-A1D4-F0E3675EBA29}">
  <sheetPr>
    <pageSetUpPr fitToPage="1"/>
  </sheetPr>
  <dimension ref="A1:H45"/>
  <sheetViews>
    <sheetView tabSelected="1" topLeftCell="A4" zoomScale="73" zoomScaleNormal="73" workbookViewId="0">
      <selection activeCell="D7" sqref="D7"/>
    </sheetView>
  </sheetViews>
  <sheetFormatPr baseColWidth="10" defaultColWidth="11.33203125" defaultRowHeight="16" x14ac:dyDescent="0.2"/>
  <cols>
    <col min="1" max="1" width="68.83203125" customWidth="1"/>
    <col min="2" max="2" width="105.33203125" customWidth="1"/>
    <col min="3" max="3" width="28.6640625" customWidth="1"/>
    <col min="4" max="4" width="27.6640625" customWidth="1"/>
    <col min="5" max="5" width="28" customWidth="1"/>
    <col min="6" max="6" width="4" customWidth="1"/>
    <col min="7" max="7" width="33.6640625" customWidth="1"/>
  </cols>
  <sheetData>
    <row r="1" spans="1:8" s="1" customFormat="1" ht="45" customHeight="1" x14ac:dyDescent="0.35">
      <c r="B1" s="130" t="s">
        <v>0</v>
      </c>
      <c r="C1" s="130"/>
      <c r="D1" s="130"/>
      <c r="E1" s="130"/>
      <c r="F1" s="3"/>
      <c r="G1" s="4"/>
    </row>
    <row r="2" spans="1:8" s="1" customFormat="1" ht="45" customHeight="1" x14ac:dyDescent="0.45">
      <c r="B2" s="130" t="s">
        <v>51</v>
      </c>
      <c r="C2" s="130"/>
      <c r="D2" s="130"/>
      <c r="E2" s="130"/>
      <c r="F2" s="2"/>
      <c r="G2" s="4"/>
    </row>
    <row r="3" spans="1:8" s="1" customFormat="1" ht="45.75" customHeight="1" x14ac:dyDescent="0.25">
      <c r="B3" s="5"/>
      <c r="C3" s="5"/>
      <c r="D3" s="5"/>
      <c r="E3" s="5"/>
      <c r="F3" s="5"/>
      <c r="G3" s="4"/>
    </row>
    <row r="4" spans="1:8" s="1" customFormat="1" ht="100.25" customHeight="1" thickBot="1" x14ac:dyDescent="0.2">
      <c r="B4" s="131" t="s">
        <v>48</v>
      </c>
      <c r="C4" s="132"/>
      <c r="D4" s="132"/>
      <c r="E4" s="132"/>
      <c r="F4" s="7"/>
      <c r="G4" s="4"/>
    </row>
    <row r="5" spans="1:8" s="1" customFormat="1" ht="15" hidden="1" customHeight="1" x14ac:dyDescent="0.15">
      <c r="B5" s="131" t="s">
        <v>1</v>
      </c>
      <c r="C5" s="131"/>
      <c r="D5" s="131"/>
      <c r="E5" s="131"/>
      <c r="F5" s="6"/>
      <c r="G5" s="4"/>
    </row>
    <row r="6" spans="1:8" s="9" customFormat="1" ht="64.5" customHeight="1" thickBot="1" x14ac:dyDescent="0.35">
      <c r="A6" s="90" t="s">
        <v>2</v>
      </c>
      <c r="B6" s="91" t="s">
        <v>3</v>
      </c>
      <c r="C6" s="92" t="s">
        <v>4</v>
      </c>
      <c r="D6" s="93" t="s">
        <v>5</v>
      </c>
      <c r="E6" s="8"/>
      <c r="F6" s="8"/>
      <c r="G6" s="8"/>
    </row>
    <row r="7" spans="1:8" s="12" customFormat="1" ht="27.75" customHeight="1" x14ac:dyDescent="0.3">
      <c r="A7" s="94"/>
      <c r="B7" s="95"/>
      <c r="C7" s="10">
        <v>1</v>
      </c>
      <c r="D7" s="96"/>
      <c r="E7" s="11" t="s">
        <v>6</v>
      </c>
      <c r="F7" s="11"/>
      <c r="G7" s="11"/>
    </row>
    <row r="8" spans="1:8" s="12" customFormat="1" ht="27.75" customHeight="1" x14ac:dyDescent="0.3">
      <c r="A8" s="94"/>
      <c r="B8" s="97"/>
      <c r="C8" s="13">
        <v>2</v>
      </c>
      <c r="D8" s="96"/>
      <c r="E8" s="11" t="s">
        <v>7</v>
      </c>
      <c r="F8" s="11"/>
      <c r="G8" s="11"/>
    </row>
    <row r="9" spans="1:8" s="12" customFormat="1" ht="27.75" customHeight="1" x14ac:dyDescent="0.3">
      <c r="A9" s="94"/>
      <c r="B9" s="97"/>
      <c r="C9" s="13">
        <v>3</v>
      </c>
      <c r="D9" s="96"/>
      <c r="E9" s="11" t="s">
        <v>8</v>
      </c>
      <c r="F9" s="11"/>
      <c r="G9" s="11"/>
    </row>
    <row r="10" spans="1:8" s="12" customFormat="1" ht="27.75" customHeight="1" x14ac:dyDescent="0.3">
      <c r="A10" s="98"/>
      <c r="B10" s="97"/>
      <c r="C10" s="13">
        <v>4</v>
      </c>
      <c r="D10" s="96"/>
      <c r="E10" s="11" t="s">
        <v>9</v>
      </c>
      <c r="F10" s="11"/>
      <c r="G10" s="11"/>
    </row>
    <row r="11" spans="1:8" s="12" customFormat="1" ht="27.75" customHeight="1" thickBot="1" x14ac:dyDescent="0.35">
      <c r="A11" s="14"/>
      <c r="B11" s="99"/>
      <c r="C11" s="100">
        <v>5</v>
      </c>
      <c r="D11" s="96"/>
      <c r="E11" s="11"/>
      <c r="F11" s="11"/>
      <c r="G11" s="11"/>
    </row>
    <row r="12" spans="1:8" s="21" customFormat="1" ht="80.25" customHeight="1" thickBot="1" x14ac:dyDescent="0.3">
      <c r="A12" s="15" t="s">
        <v>10</v>
      </c>
      <c r="B12" s="16" t="s">
        <v>11</v>
      </c>
      <c r="C12" s="17" t="s">
        <v>12</v>
      </c>
      <c r="D12" s="18" t="s">
        <v>13</v>
      </c>
      <c r="E12" s="19" t="s">
        <v>14</v>
      </c>
      <c r="F12" s="101"/>
      <c r="G12" s="20" t="s">
        <v>15</v>
      </c>
      <c r="H12" s="12"/>
    </row>
    <row r="13" spans="1:8" s="1" customFormat="1" ht="25" x14ac:dyDescent="0.25">
      <c r="A13" s="22"/>
      <c r="B13" s="23"/>
      <c r="C13" s="24"/>
      <c r="D13" s="25"/>
      <c r="E13" s="26"/>
      <c r="F13" s="27"/>
      <c r="G13" s="28"/>
    </row>
    <row r="14" spans="1:8" s="1" customFormat="1" ht="28" x14ac:dyDescent="0.3">
      <c r="A14" s="29" t="s">
        <v>16</v>
      </c>
      <c r="B14" s="30" t="s">
        <v>17</v>
      </c>
      <c r="C14" s="102">
        <v>1660</v>
      </c>
      <c r="D14" s="31">
        <f>IFERROR(IF(COUNTA($D$7:$D$11)=1,"1",),)</f>
        <v>0</v>
      </c>
      <c r="E14" s="32">
        <f>C14*D14</f>
        <v>0</v>
      </c>
      <c r="F14" s="33"/>
      <c r="G14" s="32">
        <f>E14/4</f>
        <v>0</v>
      </c>
    </row>
    <row r="15" spans="1:8" s="1" customFormat="1" ht="28" x14ac:dyDescent="0.3">
      <c r="A15" s="34"/>
      <c r="B15" s="30" t="s">
        <v>18</v>
      </c>
      <c r="C15" s="102">
        <v>2656</v>
      </c>
      <c r="D15" s="31">
        <f>IFERROR(IF(COUNTA($D$7:$D$11)=2,"1",),)</f>
        <v>0</v>
      </c>
      <c r="E15" s="32">
        <f>C15*D15</f>
        <v>0</v>
      </c>
      <c r="F15" s="33"/>
      <c r="G15" s="32">
        <f t="shared" ref="G15:G17" si="0">E15/4</f>
        <v>0</v>
      </c>
    </row>
    <row r="16" spans="1:8" s="1" customFormat="1" ht="28" x14ac:dyDescent="0.3">
      <c r="A16" s="34"/>
      <c r="B16" s="30" t="s">
        <v>19</v>
      </c>
      <c r="C16" s="102">
        <v>3320</v>
      </c>
      <c r="D16" s="31">
        <f>IFERROR(IF(COUNTA($D$7:$D$11)=3,"1",),)</f>
        <v>0</v>
      </c>
      <c r="E16" s="32">
        <f>SUM(C16*D16)</f>
        <v>0</v>
      </c>
      <c r="F16" s="33"/>
      <c r="G16" s="32">
        <f t="shared" si="0"/>
        <v>0</v>
      </c>
    </row>
    <row r="17" spans="1:7" s="1" customFormat="1" ht="29" thickBot="1" x14ac:dyDescent="0.35">
      <c r="A17" s="35"/>
      <c r="B17" s="36" t="s">
        <v>20</v>
      </c>
      <c r="C17" s="103">
        <v>3652</v>
      </c>
      <c r="D17" s="31">
        <f>IFERROR(IF(COUNTA($D$7:$D$11)&gt;=4,"1",),)</f>
        <v>0</v>
      </c>
      <c r="E17" s="37">
        <f>SUM(C17*D17)</f>
        <v>0</v>
      </c>
      <c r="F17" s="33"/>
      <c r="G17" s="37">
        <f t="shared" si="0"/>
        <v>0</v>
      </c>
    </row>
    <row r="18" spans="1:7" s="1" customFormat="1" ht="30" x14ac:dyDescent="0.3">
      <c r="A18" s="38"/>
      <c r="B18" s="39"/>
      <c r="C18" s="40"/>
      <c r="D18" s="41"/>
      <c r="E18" s="40"/>
      <c r="F18" s="42"/>
      <c r="G18" s="43"/>
    </row>
    <row r="19" spans="1:7" s="1" customFormat="1" ht="28" x14ac:dyDescent="0.25">
      <c r="A19" s="44" t="s">
        <v>21</v>
      </c>
      <c r="B19" s="45" t="s">
        <v>22</v>
      </c>
      <c r="C19" s="102">
        <v>672</v>
      </c>
      <c r="D19" s="31">
        <v>1</v>
      </c>
      <c r="E19" s="32">
        <f>SUM(C19*D19)</f>
        <v>672</v>
      </c>
      <c r="F19" s="33"/>
      <c r="G19" s="32">
        <f>E19/4</f>
        <v>168</v>
      </c>
    </row>
    <row r="20" spans="1:7" s="52" customFormat="1" x14ac:dyDescent="0.2">
      <c r="A20" s="46"/>
      <c r="B20" s="47"/>
      <c r="C20" s="104"/>
      <c r="D20" s="48"/>
      <c r="E20" s="49"/>
      <c r="F20" s="50"/>
      <c r="G20" s="51"/>
    </row>
    <row r="21" spans="1:7" s="1" customFormat="1" ht="28" x14ac:dyDescent="0.25">
      <c r="A21" s="44" t="s">
        <v>23</v>
      </c>
      <c r="B21" s="53" t="s">
        <v>22</v>
      </c>
      <c r="C21" s="102">
        <v>120</v>
      </c>
      <c r="D21" s="31">
        <v>1</v>
      </c>
      <c r="E21" s="32">
        <f>SUM(C21*D21)</f>
        <v>120</v>
      </c>
      <c r="F21" s="33"/>
      <c r="G21" s="32">
        <f>E21/4</f>
        <v>30</v>
      </c>
    </row>
    <row r="22" spans="1:7" s="1" customFormat="1" ht="29" thickBot="1" x14ac:dyDescent="0.35">
      <c r="A22" s="35"/>
      <c r="B22" s="54"/>
      <c r="C22" s="37"/>
      <c r="D22" s="55"/>
      <c r="E22" s="37"/>
      <c r="F22" s="33"/>
      <c r="G22" s="37"/>
    </row>
    <row r="23" spans="1:7" s="12" customFormat="1" ht="23" x14ac:dyDescent="0.25">
      <c r="A23" s="56"/>
      <c r="B23" s="57"/>
      <c r="C23" s="40"/>
      <c r="D23" s="58"/>
      <c r="E23" s="40"/>
      <c r="F23" s="42"/>
      <c r="G23" s="40"/>
    </row>
    <row r="24" spans="1:7" s="21" customFormat="1" ht="28" x14ac:dyDescent="0.3">
      <c r="A24" s="29" t="s">
        <v>24</v>
      </c>
      <c r="B24" s="59" t="s">
        <v>25</v>
      </c>
      <c r="C24" s="102">
        <v>800</v>
      </c>
      <c r="D24" s="31">
        <f t="shared" ref="D24:D31" si="1">COUNTIF($D$7:$D$11,B24)</f>
        <v>0</v>
      </c>
      <c r="E24" s="32">
        <f>SUM(C24*D24)</f>
        <v>0</v>
      </c>
      <c r="F24" s="33"/>
      <c r="G24" s="32">
        <f>E24/4</f>
        <v>0</v>
      </c>
    </row>
    <row r="25" spans="1:7" s="21" customFormat="1" ht="28" customHeight="1" x14ac:dyDescent="0.25">
      <c r="A25" s="129" t="s">
        <v>49</v>
      </c>
      <c r="B25" s="59" t="s">
        <v>26</v>
      </c>
      <c r="C25" s="102">
        <v>800</v>
      </c>
      <c r="D25" s="31">
        <f t="shared" si="1"/>
        <v>0</v>
      </c>
      <c r="E25" s="32">
        <f>SUM(C25*D25)</f>
        <v>0</v>
      </c>
      <c r="F25" s="33"/>
      <c r="G25" s="32">
        <f t="shared" ref="G25:G31" si="2">E25/4</f>
        <v>0</v>
      </c>
    </row>
    <row r="26" spans="1:7" s="21" customFormat="1" ht="28" customHeight="1" x14ac:dyDescent="0.25">
      <c r="A26" s="129"/>
      <c r="B26" s="60" t="s">
        <v>27</v>
      </c>
      <c r="C26" s="102">
        <v>800</v>
      </c>
      <c r="D26" s="31">
        <f t="shared" si="1"/>
        <v>0</v>
      </c>
      <c r="E26" s="32">
        <f t="shared" ref="E26:E31" si="3">SUM(C26*D26)</f>
        <v>0</v>
      </c>
      <c r="F26" s="33"/>
      <c r="G26" s="32">
        <f t="shared" si="2"/>
        <v>0</v>
      </c>
    </row>
    <row r="27" spans="1:7" s="21" customFormat="1" ht="28" customHeight="1" x14ac:dyDescent="0.25">
      <c r="A27" s="129"/>
      <c r="B27" s="60" t="s">
        <v>28</v>
      </c>
      <c r="C27" s="102">
        <v>800</v>
      </c>
      <c r="D27" s="31">
        <f t="shared" si="1"/>
        <v>0</v>
      </c>
      <c r="E27" s="32">
        <f t="shared" si="3"/>
        <v>0</v>
      </c>
      <c r="F27" s="33"/>
      <c r="G27" s="32">
        <f t="shared" si="2"/>
        <v>0</v>
      </c>
    </row>
    <row r="28" spans="1:7" s="21" customFormat="1" ht="28" customHeight="1" x14ac:dyDescent="0.25">
      <c r="A28" s="129"/>
      <c r="B28" s="60" t="s">
        <v>29</v>
      </c>
      <c r="C28" s="102">
        <v>800</v>
      </c>
      <c r="D28" s="31">
        <f t="shared" si="1"/>
        <v>0</v>
      </c>
      <c r="E28" s="32">
        <f t="shared" si="3"/>
        <v>0</v>
      </c>
      <c r="F28" s="33"/>
      <c r="G28" s="32">
        <f t="shared" si="2"/>
        <v>0</v>
      </c>
    </row>
    <row r="29" spans="1:7" s="21" customFormat="1" ht="28" customHeight="1" x14ac:dyDescent="0.25">
      <c r="A29" s="129"/>
      <c r="B29" s="60" t="s">
        <v>30</v>
      </c>
      <c r="C29" s="102">
        <v>800</v>
      </c>
      <c r="D29" s="31">
        <f t="shared" si="1"/>
        <v>0</v>
      </c>
      <c r="E29" s="32">
        <f t="shared" si="3"/>
        <v>0</v>
      </c>
      <c r="F29" s="33"/>
      <c r="G29" s="32">
        <f t="shared" si="2"/>
        <v>0</v>
      </c>
    </row>
    <row r="30" spans="1:7" s="21" customFormat="1" ht="28" customHeight="1" x14ac:dyDescent="0.25">
      <c r="A30" s="129"/>
      <c r="B30" s="60" t="s">
        <v>31</v>
      </c>
      <c r="C30" s="102">
        <v>800</v>
      </c>
      <c r="D30" s="31">
        <f t="shared" si="1"/>
        <v>0</v>
      </c>
      <c r="E30" s="32">
        <f t="shared" si="3"/>
        <v>0</v>
      </c>
      <c r="F30" s="33"/>
      <c r="G30" s="32">
        <f t="shared" si="2"/>
        <v>0</v>
      </c>
    </row>
    <row r="31" spans="1:7" s="21" customFormat="1" ht="28" x14ac:dyDescent="0.3">
      <c r="A31" s="29" t="s">
        <v>50</v>
      </c>
      <c r="B31" s="60" t="s">
        <v>30</v>
      </c>
      <c r="C31" s="102">
        <v>350</v>
      </c>
      <c r="D31" s="31">
        <f t="shared" si="1"/>
        <v>0</v>
      </c>
      <c r="E31" s="32">
        <f t="shared" si="3"/>
        <v>0</v>
      </c>
      <c r="F31" s="33"/>
      <c r="G31" s="32">
        <f t="shared" si="2"/>
        <v>0</v>
      </c>
    </row>
    <row r="32" spans="1:7" s="21" customFormat="1" ht="25" x14ac:dyDescent="0.25">
      <c r="B32" s="61"/>
      <c r="C32" s="102"/>
      <c r="D32" s="31"/>
      <c r="E32" s="32"/>
      <c r="F32" s="33"/>
      <c r="G32" s="59"/>
    </row>
    <row r="33" spans="1:7" s="21" customFormat="1" ht="26" thickBot="1" x14ac:dyDescent="0.3">
      <c r="A33" s="62"/>
      <c r="B33" s="63"/>
      <c r="C33" s="64"/>
      <c r="D33" s="64"/>
      <c r="E33" s="65"/>
      <c r="F33" s="33"/>
      <c r="G33" s="59"/>
    </row>
    <row r="34" spans="1:7" s="21" customFormat="1" ht="36" thickBot="1" x14ac:dyDescent="0.4">
      <c r="A34" s="66"/>
      <c r="B34" s="126" t="s">
        <v>52</v>
      </c>
      <c r="C34" s="127"/>
      <c r="D34" s="128"/>
      <c r="E34" s="105">
        <f>SUM(E14:E33)</f>
        <v>792</v>
      </c>
      <c r="F34" s="106"/>
      <c r="G34" s="107">
        <f>SUM(G14:G33)</f>
        <v>198</v>
      </c>
    </row>
    <row r="35" spans="1:7" s="21" customFormat="1" ht="36" thickBot="1" x14ac:dyDescent="0.4">
      <c r="A35" s="108"/>
      <c r="B35" s="109"/>
      <c r="C35" s="110"/>
      <c r="D35" s="110"/>
      <c r="E35" s="106"/>
      <c r="F35" s="106"/>
      <c r="G35" s="4"/>
    </row>
    <row r="36" spans="1:7" s="21" customFormat="1" ht="28" x14ac:dyDescent="0.3">
      <c r="A36" s="67"/>
      <c r="B36" s="111" t="s">
        <v>32</v>
      </c>
      <c r="C36" s="112"/>
      <c r="D36" s="113"/>
      <c r="E36" s="114" t="s">
        <v>33</v>
      </c>
    </row>
    <row r="37" spans="1:7" s="21" customFormat="1" ht="28" x14ac:dyDescent="0.3">
      <c r="A37" s="67"/>
      <c r="B37" s="68" t="s">
        <v>34</v>
      </c>
      <c r="C37" s="12"/>
      <c r="D37" s="69"/>
      <c r="E37" s="115"/>
    </row>
    <row r="38" spans="1:7" s="21" customFormat="1" ht="29" thickBot="1" x14ac:dyDescent="0.35">
      <c r="A38" s="67"/>
      <c r="B38" s="70" t="s">
        <v>35</v>
      </c>
      <c r="C38" s="71"/>
      <c r="D38" s="72"/>
      <c r="E38" s="116"/>
    </row>
    <row r="39" spans="1:7" s="21" customFormat="1" ht="29" thickBot="1" x14ac:dyDescent="0.35">
      <c r="A39" s="67"/>
      <c r="B39" s="117"/>
      <c r="C39" s="118"/>
      <c r="D39" s="119"/>
      <c r="E39" s="120"/>
    </row>
    <row r="40" spans="1:7" s="21" customFormat="1" ht="36" thickBot="1" x14ac:dyDescent="0.4">
      <c r="A40" s="73"/>
      <c r="B40" s="74" t="s">
        <v>36</v>
      </c>
      <c r="C40" s="75"/>
      <c r="D40" s="121"/>
      <c r="E40" s="76">
        <f>E34-E37+E38</f>
        <v>792</v>
      </c>
    </row>
    <row r="41" spans="1:7" s="21" customFormat="1" ht="29" thickBot="1" x14ac:dyDescent="0.35">
      <c r="A41" s="67"/>
      <c r="B41" s="77"/>
      <c r="C41" s="78"/>
      <c r="D41" s="4"/>
      <c r="E41" s="4"/>
    </row>
    <row r="42" spans="1:7" s="21" customFormat="1" ht="29" thickBot="1" x14ac:dyDescent="0.35">
      <c r="A42" s="79" t="s">
        <v>37</v>
      </c>
      <c r="B42" s="80" t="s">
        <v>38</v>
      </c>
      <c r="C42" s="81"/>
      <c r="D42" s="82" t="s">
        <v>39</v>
      </c>
      <c r="E42" s="122">
        <f>ROUNDUP(E40/40,0)</f>
        <v>20</v>
      </c>
    </row>
    <row r="43" spans="1:7" s="21" customFormat="1" ht="25" x14ac:dyDescent="0.25">
      <c r="A43" s="1"/>
      <c r="B43" s="83" t="s">
        <v>40</v>
      </c>
      <c r="C43" s="84"/>
      <c r="D43" s="82" t="s">
        <v>41</v>
      </c>
      <c r="E43" s="122">
        <f>ROUNDUP(E40/20,0)</f>
        <v>40</v>
      </c>
      <c r="F43" s="1"/>
      <c r="G43" s="1"/>
    </row>
    <row r="44" spans="1:7" s="21" customFormat="1" ht="25" x14ac:dyDescent="0.25">
      <c r="A44" s="85" t="s">
        <v>42</v>
      </c>
      <c r="B44" s="83" t="s">
        <v>43</v>
      </c>
      <c r="C44" s="84"/>
      <c r="D44" s="86" t="s">
        <v>44</v>
      </c>
      <c r="E44" s="123">
        <f>ROUNDUP(E40/10,0)</f>
        <v>80</v>
      </c>
      <c r="F44" s="1"/>
      <c r="G44" s="1"/>
    </row>
    <row r="45" spans="1:7" s="21" customFormat="1" ht="30" customHeight="1" thickBot="1" x14ac:dyDescent="0.3">
      <c r="A45" s="124" t="s">
        <v>45</v>
      </c>
      <c r="B45" s="87" t="s">
        <v>46</v>
      </c>
      <c r="C45" s="88"/>
      <c r="D45" s="89" t="s">
        <v>47</v>
      </c>
      <c r="E45" s="125">
        <f>ROUNDUP(E40/4,0)</f>
        <v>198</v>
      </c>
      <c r="F45" s="1"/>
      <c r="G45" s="1"/>
    </row>
  </sheetData>
  <sheetProtection algorithmName="SHA-512" hashValue="c5JhgQJ/D5+8Zkn1DcWpDRX1w7yJEFLXM9Jfo9Wlb6GN34YY+7a4zDMo4m3Ph3WPN2UjxP+awRXmNqCoKwPRBQ==" saltValue="4QmKjYHAb5yY1p7/iSygjw==" spinCount="100000" sheet="1" objects="1" scenarios="1"/>
  <mergeCells count="6">
    <mergeCell ref="B34:D34"/>
    <mergeCell ref="A25:A30"/>
    <mergeCell ref="B1:E1"/>
    <mergeCell ref="B2:E2"/>
    <mergeCell ref="B4:E4"/>
    <mergeCell ref="B5:E5"/>
  </mergeCells>
  <dataValidations count="1">
    <dataValidation type="list" allowBlank="1" showInputMessage="1" showErrorMessage="1" promptTitle="Use the Drop Arrow" prompt="Select the Year Level" sqref="D7:D11" xr:uid="{6A34395C-0661-5F4A-BD50-AC68EADDCF9F}">
      <formula1>$B$24:$B$31</formula1>
    </dataValidation>
  </dataValidations>
  <pageMargins left="0.25" right="0.25" top="0.75" bottom="0.75" header="0.3" footer="0.3"/>
  <pageSetup paperSize="9" scale="35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9AA3D21306F4EB103C40AE7B8B24A" ma:contentTypeVersion="0" ma:contentTypeDescription="Create a new document." ma:contentTypeScope="" ma:versionID="886827e196430d2d7a46b26c363de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CF5DD-2229-4168-B908-9E66E322F7C9}">
  <ds:schemaRefs>
    <ds:schemaRef ds:uri="http://schemas.microsoft.com/office/2006/documentManagement/types"/>
    <ds:schemaRef ds:uri="5f3abe24-d6f8-4b47-a3fb-8be894d61b5f"/>
    <ds:schemaRef ds:uri="f12b7dd6-9541-4638-86d4-2ccc47b13818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EA2BBBD-9A60-48F4-87E3-0962E65A081D}"/>
</file>

<file path=customXml/itemProps3.xml><?xml version="1.0" encoding="utf-8"?>
<ds:datastoreItem xmlns:ds="http://schemas.openxmlformats.org/officeDocument/2006/customXml" ds:itemID="{42AD1379-981D-49A6-874C-85236DA9D4C6}"/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Renee Elder</dc:creator>
  <cp:lastModifiedBy>Renee Elder</cp:lastModifiedBy>
  <dcterms:created xsi:type="dcterms:W3CDTF">2023-11-10T00:40:35Z</dcterms:created>
  <dcterms:modified xsi:type="dcterms:W3CDTF">2026-02-23T01:46:56Z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0x010100D0F9AA3D21306F4EB103C40AE7B8B24A</vt:lpwstr>
  </property>
  <property fmtid="{D5CDD505-2E9C-101B-9397-08002B2CF9AE}" pid="3" name="Order">
    <vt:r8>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SharedWithUsers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IsMyDocuments">
    <vt:lpwstr>1</vt:lpwstr>
  </property>
  <property fmtid="{D5CDD505-2E9C-101B-9397-08002B2CF9AE}" pid="10" name="_SourceUrl">
    <vt:lpwstr/>
  </property>
  <property fmtid="{D5CDD505-2E9C-101B-9397-08002B2CF9AE}" pid="11" name="_SharedFileIndex">
    <vt:lpwstr/>
  </property>
</Properties>
</file>