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codeName="ThisWorkbook"/>
  <mc:AlternateContent xmlns:mc="http://schemas.openxmlformats.org/markup-compatibility/2006">
    <mc:Choice Requires="x15">
      <x15ac:absPath xmlns:x15ac="http://schemas.microsoft.com/office/spreadsheetml/2010/11/ac" url="https://mybcecatholicedu.sharepoint.com/sites/sp-stpetersrochedale/staff/Finance/School Fees/2023/"/>
    </mc:Choice>
  </mc:AlternateContent>
  <xr:revisionPtr revIDLastSave="45" documentId="13_ncr:1_{47CC048B-60D8-474F-B01B-07239B52E08F}" xr6:coauthVersionLast="47" xr6:coauthVersionMax="47" xr10:uidLastSave="{A811AB28-06D0-4E6E-8D87-0D365D699A4F}"/>
  <workbookProtection workbookAlgorithmName="SHA-512" workbookHashValue="I7FVcC2HPbXMnlOheDQFBvj3BkwzALb0nc7Xcursp1yRKkqb7wnMnUBDfpvSfdJbAX7U9eSnGt3z0AvNlO06dg==" workbookSaltValue="faEOKNyFLRu9DHF9NAa+5g==" workbookSpinCount="100000" lockStructure="1"/>
  <bookViews>
    <workbookView xWindow="-98" yWindow="-98" windowWidth="28996" windowHeight="15675" xr2:uid="{00000000-000D-0000-FFFF-FFFF00000000}"/>
  </bookViews>
  <sheets>
    <sheet name="Fee Calculation 2022" sheetId="8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1" i="8" l="1"/>
  <c r="D24" i="8"/>
  <c r="D41" i="8" l="1"/>
  <c r="D40" i="8"/>
  <c r="D44" i="8" l="1"/>
  <c r="E44" i="8" s="1"/>
  <c r="G44" i="8" s="1"/>
  <c r="D43" i="8"/>
  <c r="E43" i="8" s="1"/>
  <c r="G43" i="8" s="1"/>
  <c r="D42" i="8"/>
  <c r="E42" i="8" s="1"/>
  <c r="G42" i="8" s="1"/>
  <c r="E41" i="8"/>
  <c r="G41" i="8" s="1"/>
  <c r="E40" i="8"/>
  <c r="G40" i="8" s="1"/>
  <c r="D46" i="8"/>
  <c r="E46" i="8" s="1"/>
  <c r="G46" i="8" s="1"/>
  <c r="D32" i="8" l="1"/>
  <c r="E32" i="8" s="1"/>
  <c r="G32" i="8" s="1"/>
  <c r="D33" i="8"/>
  <c r="E33" i="8" s="1"/>
  <c r="G33" i="8" s="1"/>
  <c r="D34" i="8"/>
  <c r="E34" i="8" s="1"/>
  <c r="G34" i="8" s="1"/>
  <c r="D35" i="8"/>
  <c r="E35" i="8" s="1"/>
  <c r="G35" i="8" s="1"/>
  <c r="D36" i="8"/>
  <c r="E36" i="8" s="1"/>
  <c r="G36" i="8" s="1"/>
  <c r="D37" i="8"/>
  <c r="E37" i="8" s="1"/>
  <c r="G37" i="8" s="1"/>
  <c r="D38" i="8"/>
  <c r="E38" i="8" s="1"/>
  <c r="G38" i="8" s="1"/>
  <c r="D45" i="8"/>
  <c r="E45" i="8" s="1"/>
  <c r="G45" i="8" s="1"/>
  <c r="D14" i="8" l="1"/>
  <c r="E14" i="8" s="1"/>
  <c r="G14" i="8" s="1"/>
  <c r="D15" i="8"/>
  <c r="E15" i="8" s="1"/>
  <c r="G15" i="8" s="1"/>
  <c r="D16" i="8"/>
  <c r="E16" i="8" s="1"/>
  <c r="G16" i="8" s="1"/>
  <c r="D17" i="8"/>
  <c r="E17" i="8" s="1"/>
  <c r="G17" i="8" s="1"/>
  <c r="E19" i="8"/>
  <c r="G19" i="8" s="1"/>
  <c r="E21" i="8"/>
  <c r="G21" i="8" s="1"/>
  <c r="E24" i="8"/>
  <c r="G24" i="8" s="1"/>
  <c r="D25" i="8"/>
  <c r="E25" i="8" s="1"/>
  <c r="G25" i="8" s="1"/>
  <c r="D26" i="8"/>
  <c r="E26" i="8" s="1"/>
  <c r="G26" i="8" s="1"/>
  <c r="D27" i="8"/>
  <c r="E27" i="8" s="1"/>
  <c r="G27" i="8" s="1"/>
  <c r="D28" i="8"/>
  <c r="E28" i="8" s="1"/>
  <c r="G28" i="8" s="1"/>
  <c r="D29" i="8"/>
  <c r="E29" i="8" s="1"/>
  <c r="G29" i="8" s="1"/>
  <c r="D30" i="8"/>
  <c r="E30" i="8" s="1"/>
  <c r="G30" i="8" s="1"/>
  <c r="G48" i="8" l="1"/>
  <c r="E48" i="8"/>
  <c r="E54" i="8" s="1"/>
  <c r="E56" i="8" l="1"/>
  <c r="E58" i="8"/>
  <c r="E59" i="8"/>
  <c r="E57" i="8"/>
</calcChain>
</file>

<file path=xl/sharedStrings.xml><?xml version="1.0" encoding="utf-8"?>
<sst xmlns="http://schemas.openxmlformats.org/spreadsheetml/2006/main" count="69" uniqueCount="54">
  <si>
    <t xml:space="preserve">
</t>
  </si>
  <si>
    <t>Family Details</t>
  </si>
  <si>
    <t>Student Names</t>
  </si>
  <si>
    <t xml:space="preserve">No of Children </t>
  </si>
  <si>
    <t>Year Level</t>
  </si>
  <si>
    <t>Fee Category</t>
  </si>
  <si>
    <t>Description</t>
  </si>
  <si>
    <t>Fee Schedule</t>
  </si>
  <si>
    <t xml:space="preserve">Number </t>
  </si>
  <si>
    <t>Annual Fee</t>
  </si>
  <si>
    <t xml:space="preserve">Term Billing Amount                 </t>
  </si>
  <si>
    <t>Tuition Fees</t>
  </si>
  <si>
    <t xml:space="preserve">  1 Child</t>
  </si>
  <si>
    <t xml:space="preserve">  2 Children</t>
  </si>
  <si>
    <t xml:space="preserve">  3 Children</t>
  </si>
  <si>
    <t xml:space="preserve">  4 Children or more</t>
  </si>
  <si>
    <t>Capital Levy</t>
  </si>
  <si>
    <t xml:space="preserve">per Family - Compulsory  </t>
  </si>
  <si>
    <t>P&amp;F Levy</t>
  </si>
  <si>
    <t>Prep</t>
  </si>
  <si>
    <t>Year 1</t>
  </si>
  <si>
    <t>Year 2</t>
  </si>
  <si>
    <t>Year 3</t>
  </si>
  <si>
    <t>Year 4</t>
  </si>
  <si>
    <t>Year 5</t>
  </si>
  <si>
    <t>Year 6</t>
  </si>
  <si>
    <t>Technology Levy</t>
  </si>
  <si>
    <t>Adjustment from previous year</t>
  </si>
  <si>
    <t>Enter $ Amount</t>
  </si>
  <si>
    <t>- Deduct Credit Balance Brought Forward from previous year </t>
  </si>
  <si>
    <t>- Add Debit Balance Brought Forward from previous year (amount still owing)</t>
  </si>
  <si>
    <t>Annual Total including Adjustments from previous year</t>
  </si>
  <si>
    <t>Payment Schedule</t>
  </si>
  <si>
    <r>
      <rPr>
        <sz val="18"/>
        <rFont val="Arial"/>
        <family val="2"/>
      </rPr>
      <t xml:space="preserve">  Payment Frequency - </t>
    </r>
    <r>
      <rPr>
        <b/>
        <sz val="18"/>
        <rFont val="Arial"/>
        <family val="2"/>
      </rPr>
      <t>Weekly</t>
    </r>
    <r>
      <rPr>
        <sz val="18"/>
        <rFont val="Arial"/>
        <family val="2"/>
      </rPr>
      <t xml:space="preserve"> </t>
    </r>
    <r>
      <rPr>
        <sz val="16"/>
        <rFont val="Arial"/>
        <family val="2"/>
      </rPr>
      <t xml:space="preserve">             (February to November)</t>
    </r>
  </si>
  <si>
    <t>÷ 40 pmts</t>
  </si>
  <si>
    <r>
      <rPr>
        <sz val="18"/>
        <rFont val="Arial"/>
        <family val="2"/>
      </rPr>
      <t xml:space="preserve">  Payment Frequency - </t>
    </r>
    <r>
      <rPr>
        <b/>
        <sz val="18"/>
        <rFont val="Arial"/>
        <family val="2"/>
      </rPr>
      <t>Fortnightly</t>
    </r>
    <r>
      <rPr>
        <sz val="18"/>
        <rFont val="Arial"/>
        <family val="2"/>
      </rPr>
      <t xml:space="preserve"> </t>
    </r>
    <r>
      <rPr>
        <sz val="16"/>
        <rFont val="Arial"/>
        <family val="2"/>
      </rPr>
      <t xml:space="preserve">             (February to November)</t>
    </r>
  </si>
  <si>
    <t>÷ 20 pmts</t>
  </si>
  <si>
    <t xml:space="preserve">Use link below in conjunction with the Fee Calculation </t>
  </si>
  <si>
    <r>
      <rPr>
        <sz val="18"/>
        <rFont val="Arial"/>
        <family val="2"/>
      </rPr>
      <t xml:space="preserve">  Payment Frequency - </t>
    </r>
    <r>
      <rPr>
        <b/>
        <sz val="18"/>
        <rFont val="Arial"/>
        <family val="2"/>
      </rPr>
      <t>Monthly</t>
    </r>
    <r>
      <rPr>
        <sz val="16"/>
        <rFont val="Arial"/>
        <family val="2"/>
      </rPr>
      <t xml:space="preserve">            (February to November)</t>
    </r>
  </si>
  <si>
    <t>÷ 10 pmts</t>
  </si>
  <si>
    <t>Spreadsheet to work out your fee dates and amount</t>
  </si>
  <si>
    <r>
      <rPr>
        <sz val="18"/>
        <rFont val="Arial"/>
        <family val="2"/>
      </rPr>
      <t xml:space="preserve">  Payment Frequency - </t>
    </r>
    <r>
      <rPr>
        <b/>
        <sz val="18"/>
        <rFont val="Arial"/>
        <family val="2"/>
      </rPr>
      <t xml:space="preserve">Term </t>
    </r>
    <r>
      <rPr>
        <sz val="18"/>
        <rFont val="Arial"/>
        <family val="2"/>
      </rPr>
      <t xml:space="preserve">   </t>
    </r>
    <r>
      <rPr>
        <sz val="16"/>
        <rFont val="Arial"/>
        <family val="2"/>
      </rPr>
      <t xml:space="preserve">             by end of Week 4 of each Term</t>
    </r>
  </si>
  <si>
    <t>÷   4 pmts</t>
  </si>
  <si>
    <t>Resource Levy</t>
  </si>
  <si>
    <t>Excursion &amp; Sports Levy</t>
  </si>
  <si>
    <t>St Peter's Primary School Rochedale</t>
  </si>
  <si>
    <r>
      <rPr>
        <b/>
        <i/>
        <sz val="22"/>
        <rFont val="Arial"/>
        <family val="2"/>
      </rPr>
      <t xml:space="preserve">Enter relevant data in the </t>
    </r>
    <r>
      <rPr>
        <b/>
        <i/>
        <sz val="22"/>
        <color indexed="8"/>
        <rFont val="Arial"/>
        <family val="2"/>
      </rPr>
      <t>blue</t>
    </r>
    <r>
      <rPr>
        <b/>
        <i/>
        <sz val="22"/>
        <rFont val="Arial"/>
        <family val="2"/>
      </rPr>
      <t xml:space="preserve"> sections ONLY.</t>
    </r>
    <r>
      <rPr>
        <b/>
        <sz val="22"/>
        <rFont val="Arial"/>
        <family val="2"/>
      </rPr>
      <t xml:space="preserve"> </t>
    </r>
    <r>
      <rPr>
        <b/>
        <sz val="18"/>
        <rFont val="Arial"/>
        <family val="2"/>
      </rPr>
      <t xml:space="preserve">                                                                                                                                               </t>
    </r>
    <r>
      <rPr>
        <sz val="16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8"/>
        <rFont val="Arial"/>
        <family val="2"/>
      </rPr>
      <t>If using the Direct Direct Debit methods of payment (bank account or credit card) please print &amp;/or scan your payment form and worksheet to the Finance Secretary at procfinance@bne.catholic.edu.au for processing.</t>
    </r>
  </si>
  <si>
    <t>Use the drop</t>
  </si>
  <si>
    <t>down arrow</t>
  </si>
  <si>
    <t>to select</t>
  </si>
  <si>
    <t>year level</t>
  </si>
  <si>
    <t xml:space="preserve">Also includes Camp </t>
  </si>
  <si>
    <r>
      <t xml:space="preserve">         </t>
    </r>
    <r>
      <rPr>
        <b/>
        <sz val="36"/>
        <rFont val="Arial"/>
        <family val="2"/>
      </rPr>
      <t>2023 - FEE CALCULATION WORKSHEET</t>
    </r>
  </si>
  <si>
    <t>TOTAL FOR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</si>
</sst>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164" formatCode="&quot;$&quot;#,##0.00"/>
    <numFmt numFmtId="165" formatCode="_-[$$-409]* #,##0.00_ ;_-[$$-409]* \-#,##0.00\ ;_-[$$-409]* &quot;-&quot;??_ ;_-@_ "/>
  </numFmts>
  <fonts count="39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8"/>
      <name val="Arial"/>
      <family val="2"/>
    </font>
    <font>
      <sz val="14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i/>
      <sz val="14"/>
      <name val="Arial"/>
      <family val="2"/>
    </font>
    <font>
      <b/>
      <i/>
      <sz val="16"/>
      <name val="Arial"/>
      <family val="2"/>
    </font>
    <font>
      <b/>
      <sz val="24"/>
      <name val="Arial"/>
      <family val="2"/>
    </font>
    <font>
      <b/>
      <sz val="22"/>
      <name val="Arial"/>
      <family val="2"/>
    </font>
    <font>
      <b/>
      <i/>
      <sz val="18"/>
      <name val="Arial"/>
      <family val="2"/>
    </font>
    <font>
      <b/>
      <sz val="28"/>
      <name val="Arial"/>
      <family val="2"/>
    </font>
    <font>
      <sz val="22"/>
      <name val="Arial"/>
      <family val="2"/>
    </font>
    <font>
      <sz val="18"/>
      <name val="Arial"/>
      <family val="2"/>
    </font>
    <font>
      <b/>
      <sz val="20"/>
      <name val="Arial"/>
      <family val="2"/>
    </font>
    <font>
      <sz val="20"/>
      <name val="Arial"/>
      <family val="2"/>
    </font>
    <font>
      <sz val="10"/>
      <name val="Arial"/>
      <family val="2"/>
    </font>
    <font>
      <sz val="24"/>
      <name val="Arial"/>
      <family val="2"/>
    </font>
    <font>
      <sz val="28"/>
      <name val="Arial"/>
      <family val="2"/>
    </font>
    <font>
      <b/>
      <sz val="36"/>
      <name val="Arial"/>
      <family val="2"/>
    </font>
    <font>
      <b/>
      <i/>
      <sz val="20"/>
      <name val="Arial"/>
      <family val="2"/>
    </font>
    <font>
      <b/>
      <i/>
      <sz val="22"/>
      <name val="Arial"/>
      <family val="2"/>
    </font>
    <font>
      <b/>
      <i/>
      <sz val="22"/>
      <color indexed="8"/>
      <name val="Arial"/>
      <family val="2"/>
    </font>
    <font>
      <b/>
      <sz val="20"/>
      <color theme="1"/>
      <name val="Arial"/>
      <family val="2"/>
    </font>
    <font>
      <sz val="12"/>
      <name val="Arial"/>
      <family val="2"/>
    </font>
    <font>
      <u/>
      <sz val="10"/>
      <color theme="10"/>
      <name val="Arial"/>
      <family val="2"/>
    </font>
    <font>
      <sz val="14"/>
      <color theme="1"/>
      <name val="Arial"/>
      <family val="2"/>
    </font>
    <font>
      <u/>
      <sz val="18"/>
      <color theme="10"/>
      <name val="Arial"/>
      <family val="2"/>
    </font>
    <font>
      <b/>
      <sz val="26"/>
      <name val="Arial"/>
      <family val="2"/>
    </font>
    <font>
      <sz val="26"/>
      <name val="Arial"/>
      <family val="2"/>
    </font>
    <font>
      <i/>
      <sz val="20"/>
      <name val="Arial"/>
      <family val="2"/>
    </font>
    <font>
      <b/>
      <sz val="12"/>
      <name val="Arial"/>
      <family val="2"/>
    </font>
    <font>
      <b/>
      <i/>
      <sz val="13"/>
      <name val="Arial"/>
      <family val="2"/>
    </font>
    <font>
      <i/>
      <sz val="18"/>
      <name val="Arial"/>
      <family val="2"/>
    </font>
    <font>
      <i/>
      <sz val="22"/>
      <name val="Arial"/>
      <family val="2"/>
    </font>
    <font>
      <i/>
      <sz val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4" fontId="19" fillId="0" borderId="0" applyFont="0" applyFill="0" applyBorder="0" applyAlignment="0" applyProtection="0"/>
    <xf numFmtId="0" fontId="28" fillId="0" borderId="0" applyNumberFormat="0" applyFill="0" applyBorder="0" applyAlignment="0" applyProtection="0"/>
  </cellStyleXfs>
  <cellXfs count="14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4" fontId="2" fillId="0" borderId="0" xfId="0" applyNumberFormat="1" applyFont="1" applyAlignment="1">
      <alignment horizontal="right"/>
    </xf>
    <xf numFmtId="164" fontId="2" fillId="0" borderId="0" xfId="0" applyNumberFormat="1" applyFont="1"/>
    <xf numFmtId="0" fontId="1" fillId="0" borderId="0" xfId="0" applyFont="1"/>
    <xf numFmtId="164" fontId="1" fillId="0" borderId="0" xfId="0" applyNumberFormat="1" applyFont="1"/>
    <xf numFmtId="0" fontId="1" fillId="0" borderId="0" xfId="0" applyFont="1" applyAlignment="1">
      <alignment horizontal="center"/>
    </xf>
    <xf numFmtId="0" fontId="8" fillId="0" borderId="0" xfId="0" applyFont="1"/>
    <xf numFmtId="0" fontId="15" fillId="0" borderId="0" xfId="0" applyFont="1"/>
    <xf numFmtId="0" fontId="16" fillId="0" borderId="0" xfId="0" applyFont="1"/>
    <xf numFmtId="0" fontId="18" fillId="0" borderId="0" xfId="0" applyFont="1"/>
    <xf numFmtId="0" fontId="15" fillId="2" borderId="0" xfId="0" applyFont="1" applyFill="1"/>
    <xf numFmtId="0" fontId="11" fillId="0" borderId="0" xfId="0" applyFont="1"/>
    <xf numFmtId="4" fontId="1" fillId="0" borderId="0" xfId="0" applyNumberFormat="1" applyFont="1" applyAlignment="1">
      <alignment horizontal="right"/>
    </xf>
    <xf numFmtId="0" fontId="30" fillId="0" borderId="0" xfId="2" applyFont="1"/>
    <xf numFmtId="0" fontId="27" fillId="0" borderId="0" xfId="0" applyFont="1"/>
    <xf numFmtId="1" fontId="17" fillId="5" borderId="7" xfId="0" applyNumberFormat="1" applyFont="1" applyFill="1" applyBorder="1" applyAlignment="1" applyProtection="1">
      <alignment horizontal="left" vertical="top"/>
      <protection locked="0"/>
    </xf>
    <xf numFmtId="1" fontId="17" fillId="5" borderId="8" xfId="0" applyNumberFormat="1" applyFont="1" applyFill="1" applyBorder="1" applyAlignment="1" applyProtection="1">
      <alignment horizontal="left" vertical="top"/>
      <protection locked="0"/>
    </xf>
    <xf numFmtId="164" fontId="26" fillId="5" borderId="9" xfId="0" applyNumberFormat="1" applyFont="1" applyFill="1" applyBorder="1" applyAlignment="1" applyProtection="1">
      <alignment horizontal="left" vertical="top"/>
      <protection locked="0"/>
    </xf>
    <xf numFmtId="0" fontId="23" fillId="2" borderId="2" xfId="0" applyFont="1" applyFill="1" applyBorder="1"/>
    <xf numFmtId="0" fontId="18" fillId="2" borderId="0" xfId="0" applyFont="1" applyFill="1"/>
    <xf numFmtId="44" fontId="15" fillId="2" borderId="0" xfId="1" applyFont="1" applyFill="1" applyProtection="1"/>
    <xf numFmtId="164" fontId="15" fillId="2" borderId="0" xfId="1" applyNumberFormat="1" applyFont="1" applyFill="1" applyAlignment="1" applyProtection="1">
      <alignment horizontal="center"/>
    </xf>
    <xf numFmtId="0" fontId="11" fillId="0" borderId="1" xfId="0" applyFont="1" applyBorder="1"/>
    <xf numFmtId="0" fontId="11" fillId="0" borderId="2" xfId="0" applyFont="1" applyBorder="1"/>
    <xf numFmtId="44" fontId="11" fillId="0" borderId="13" xfId="1" applyFont="1" applyFill="1" applyBorder="1" applyProtection="1"/>
    <xf numFmtId="0" fontId="24" fillId="0" borderId="12" xfId="0" applyFont="1" applyBorder="1" applyAlignment="1">
      <alignment horizontal="center"/>
    </xf>
    <xf numFmtId="0" fontId="8" fillId="0" borderId="19" xfId="0" applyFont="1" applyBorder="1"/>
    <xf numFmtId="164" fontId="8" fillId="0" borderId="21" xfId="0" applyNumberFormat="1" applyFont="1" applyBorder="1" applyAlignment="1">
      <alignment horizontal="right"/>
    </xf>
    <xf numFmtId="0" fontId="16" fillId="0" borderId="20" xfId="0" applyFont="1" applyBorder="1" applyAlignment="1">
      <alignment horizontal="center"/>
    </xf>
    <xf numFmtId="164" fontId="17" fillId="3" borderId="7" xfId="0" applyNumberFormat="1" applyFont="1" applyFill="1" applyBorder="1" applyAlignment="1">
      <alignment horizontal="center"/>
    </xf>
    <xf numFmtId="0" fontId="8" fillId="0" borderId="22" xfId="0" applyFont="1" applyBorder="1"/>
    <xf numFmtId="164" fontId="8" fillId="0" borderId="15" xfId="0" applyNumberFormat="1" applyFont="1" applyBorder="1" applyAlignment="1">
      <alignment horizontal="right"/>
    </xf>
    <xf numFmtId="0" fontId="6" fillId="0" borderId="10" xfId="0" applyFont="1" applyBorder="1"/>
    <xf numFmtId="4" fontId="16" fillId="0" borderId="16" xfId="0" applyNumberFormat="1" applyFont="1" applyBorder="1" applyAlignment="1">
      <alignment horizontal="center"/>
    </xf>
    <xf numFmtId="164" fontId="17" fillId="3" borderId="8" xfId="0" applyNumberFormat="1" applyFont="1" applyFill="1" applyBorder="1" applyAlignment="1">
      <alignment horizontal="center"/>
    </xf>
    <xf numFmtId="0" fontId="29" fillId="0" borderId="11" xfId="2" applyFont="1" applyBorder="1" applyProtection="1"/>
    <xf numFmtId="0" fontId="8" fillId="0" borderId="23" xfId="0" applyFont="1" applyBorder="1"/>
    <xf numFmtId="164" fontId="8" fillId="0" borderId="18" xfId="0" applyNumberFormat="1" applyFont="1" applyBorder="1" applyAlignment="1">
      <alignment horizontal="right"/>
    </xf>
    <xf numFmtId="4" fontId="16" fillId="0" borderId="17" xfId="0" applyNumberFormat="1" applyFont="1" applyBorder="1" applyAlignment="1">
      <alignment horizontal="center"/>
    </xf>
    <xf numFmtId="164" fontId="17" fillId="3" borderId="9" xfId="0" applyNumberFormat="1" applyFont="1" applyFill="1" applyBorder="1" applyAlignment="1">
      <alignment horizontal="center"/>
    </xf>
    <xf numFmtId="0" fontId="13" fillId="0" borderId="11" xfId="0" quotePrefix="1" applyFont="1" applyBorder="1"/>
    <xf numFmtId="0" fontId="16" fillId="0" borderId="29" xfId="0" applyFont="1" applyBorder="1"/>
    <xf numFmtId="0" fontId="16" fillId="0" borderId="27" xfId="0" applyFont="1" applyBorder="1"/>
    <xf numFmtId="0" fontId="13" fillId="0" borderId="10" xfId="0" quotePrefix="1" applyFont="1" applyBorder="1"/>
    <xf numFmtId="0" fontId="16" fillId="0" borderId="26" xfId="0" applyFont="1" applyBorder="1" applyAlignment="1">
      <alignment horizontal="center"/>
    </xf>
    <xf numFmtId="4" fontId="11" fillId="0" borderId="3" xfId="0" applyNumberFormat="1" applyFont="1" applyBorder="1" applyAlignment="1">
      <alignment horizontal="center" vertical="center" wrapText="1"/>
    </xf>
    <xf numFmtId="4" fontId="11" fillId="0" borderId="6" xfId="0" applyNumberFormat="1" applyFont="1" applyBorder="1" applyAlignment="1">
      <alignment horizontal="center" vertical="center" wrapText="1"/>
    </xf>
    <xf numFmtId="164" fontId="11" fillId="0" borderId="3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164" fontId="11" fillId="0" borderId="3" xfId="0" applyNumberFormat="1" applyFont="1" applyBorder="1" applyAlignment="1">
      <alignment horizontal="center" vertical="center"/>
    </xf>
    <xf numFmtId="164" fontId="17" fillId="2" borderId="0" xfId="0" applyNumberFormat="1" applyFont="1" applyFill="1" applyAlignment="1">
      <alignment horizontal="center"/>
    </xf>
    <xf numFmtId="0" fontId="11" fillId="0" borderId="3" xfId="0" applyFont="1" applyBorder="1" applyAlignment="1">
      <alignment horizontal="center" vertical="center" wrapText="1"/>
    </xf>
    <xf numFmtId="4" fontId="4" fillId="0" borderId="4" xfId="0" applyNumberFormat="1" applyFont="1" applyBorder="1" applyAlignment="1">
      <alignment horizontal="center" wrapText="1"/>
    </xf>
    <xf numFmtId="4" fontId="17" fillId="0" borderId="4" xfId="0" applyNumberFormat="1" applyFont="1" applyBorder="1" applyAlignment="1">
      <alignment horizontal="left" wrapText="1"/>
    </xf>
    <xf numFmtId="164" fontId="17" fillId="0" borderId="4" xfId="0" applyNumberFormat="1" applyFont="1" applyBorder="1" applyAlignment="1">
      <alignment horizontal="center" wrapText="1"/>
    </xf>
    <xf numFmtId="0" fontId="17" fillId="0" borderId="12" xfId="0" applyFont="1" applyBorder="1" applyAlignment="1">
      <alignment horizontal="center" wrapText="1"/>
    </xf>
    <xf numFmtId="164" fontId="17" fillId="0" borderId="4" xfId="0" applyNumberFormat="1" applyFont="1" applyBorder="1" applyAlignment="1">
      <alignment horizontal="center"/>
    </xf>
    <xf numFmtId="164" fontId="17" fillId="0" borderId="0" xfId="0" applyNumberFormat="1" applyFont="1" applyAlignment="1">
      <alignment horizontal="center"/>
    </xf>
    <xf numFmtId="0" fontId="18" fillId="0" borderId="4" xfId="0" applyFont="1" applyBorder="1" applyAlignment="1">
      <alignment horizontal="center"/>
    </xf>
    <xf numFmtId="0" fontId="24" fillId="0" borderId="5" xfId="0" applyFont="1" applyBorder="1" applyAlignment="1">
      <alignment horizontal="center"/>
    </xf>
    <xf numFmtId="0" fontId="18" fillId="0" borderId="5" xfId="0" applyFont="1" applyBorder="1"/>
    <xf numFmtId="164" fontId="18" fillId="0" borderId="5" xfId="0" applyNumberFormat="1" applyFont="1" applyBorder="1" applyAlignment="1">
      <alignment horizontal="center"/>
    </xf>
    <xf numFmtId="0" fontId="18" fillId="0" borderId="10" xfId="0" applyFont="1" applyBorder="1" applyAlignment="1">
      <alignment horizontal="center"/>
    </xf>
    <xf numFmtId="164" fontId="18" fillId="0" borderId="0" xfId="0" applyNumberFormat="1" applyFont="1" applyAlignment="1">
      <alignment horizontal="center"/>
    </xf>
    <xf numFmtId="0" fontId="24" fillId="0" borderId="6" xfId="0" applyFont="1" applyBorder="1" applyAlignment="1">
      <alignment horizontal="center"/>
    </xf>
    <xf numFmtId="0" fontId="18" fillId="0" borderId="6" xfId="0" applyFont="1" applyBorder="1"/>
    <xf numFmtId="164" fontId="18" fillId="0" borderId="6" xfId="0" applyNumberFormat="1" applyFont="1" applyBorder="1" applyAlignment="1">
      <alignment horizontal="center"/>
    </xf>
    <xf numFmtId="0" fontId="24" fillId="0" borderId="4" xfId="0" applyFont="1" applyBorder="1" applyAlignment="1">
      <alignment horizontal="center"/>
    </xf>
    <xf numFmtId="0" fontId="20" fillId="0" borderId="4" xfId="0" applyFont="1" applyBorder="1"/>
    <xf numFmtId="164" fontId="16" fillId="0" borderId="4" xfId="0" applyNumberFormat="1" applyFont="1" applyBorder="1" applyAlignment="1">
      <alignment horizontal="center"/>
    </xf>
    <xf numFmtId="0" fontId="16" fillId="0" borderId="12" xfId="0" applyFont="1" applyBorder="1" applyAlignment="1">
      <alignment horizontal="center"/>
    </xf>
    <xf numFmtId="164" fontId="16" fillId="0" borderId="0" xfId="0" applyNumberFormat="1" applyFont="1" applyAlignment="1">
      <alignment horizontal="center"/>
    </xf>
    <xf numFmtId="0" fontId="16" fillId="0" borderId="4" xfId="0" applyFont="1" applyBorder="1" applyAlignment="1">
      <alignment horizontal="center"/>
    </xf>
    <xf numFmtId="0" fontId="17" fillId="0" borderId="5" xfId="0" applyFont="1" applyBorder="1" applyAlignment="1">
      <alignment horizontal="center" vertical="center"/>
    </xf>
    <xf numFmtId="0" fontId="34" fillId="0" borderId="5" xfId="0" applyFont="1" applyBorder="1"/>
    <xf numFmtId="164" fontId="27" fillId="0" borderId="5" xfId="0" applyNumberFormat="1" applyFont="1" applyBorder="1" applyAlignment="1">
      <alignment horizontal="center"/>
    </xf>
    <xf numFmtId="0" fontId="27" fillId="0" borderId="10" xfId="0" applyFont="1" applyBorder="1" applyAlignment="1">
      <alignment horizontal="center"/>
    </xf>
    <xf numFmtId="164" fontId="27" fillId="0" borderId="0" xfId="0" applyNumberFormat="1" applyFont="1" applyAlignment="1">
      <alignment horizontal="center"/>
    </xf>
    <xf numFmtId="0" fontId="27" fillId="0" borderId="5" xfId="0" applyFont="1" applyBorder="1" applyAlignment="1">
      <alignment horizontal="center"/>
    </xf>
    <xf numFmtId="4" fontId="17" fillId="0" borderId="5" xfId="0" applyNumberFormat="1" applyFont="1" applyBorder="1" applyAlignment="1">
      <alignment horizontal="center" vertical="center"/>
    </xf>
    <xf numFmtId="4" fontId="17" fillId="0" borderId="6" xfId="0" applyNumberFormat="1" applyFont="1" applyBorder="1" applyAlignment="1">
      <alignment horizontal="center"/>
    </xf>
    <xf numFmtId="0" fontId="18" fillId="0" borderId="11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27" fillId="0" borderId="4" xfId="0" applyFont="1" applyBorder="1" applyAlignment="1">
      <alignment horizontal="center" wrapText="1"/>
    </xf>
    <xf numFmtId="0" fontId="18" fillId="0" borderId="5" xfId="0" applyFont="1" applyBorder="1" applyAlignment="1">
      <alignment horizontal="center"/>
    </xf>
    <xf numFmtId="0" fontId="15" fillId="0" borderId="5" xfId="0" applyFont="1" applyBorder="1" applyAlignment="1">
      <alignment horizontal="center"/>
    </xf>
    <xf numFmtId="4" fontId="18" fillId="0" borderId="5" xfId="0" applyNumberFormat="1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35" fillId="0" borderId="11" xfId="0" applyFont="1" applyBorder="1" applyAlignment="1">
      <alignment horizontal="center"/>
    </xf>
    <xf numFmtId="4" fontId="18" fillId="0" borderId="11" xfId="0" applyNumberFormat="1" applyFont="1" applyBorder="1" applyAlignment="1">
      <alignment horizontal="center"/>
    </xf>
    <xf numFmtId="0" fontId="8" fillId="0" borderId="11" xfId="0" applyFont="1" applyBorder="1"/>
    <xf numFmtId="0" fontId="8" fillId="0" borderId="6" xfId="0" applyFont="1" applyBorder="1"/>
    <xf numFmtId="0" fontId="12" fillId="0" borderId="3" xfId="0" applyFont="1" applyBorder="1" applyAlignment="1">
      <alignment horizontal="center"/>
    </xf>
    <xf numFmtId="164" fontId="31" fillId="2" borderId="3" xfId="0" applyNumberFormat="1" applyFont="1" applyFill="1" applyBorder="1" applyAlignment="1">
      <alignment horizontal="center"/>
    </xf>
    <xf numFmtId="164" fontId="14" fillId="2" borderId="0" xfId="0" applyNumberFormat="1" applyFont="1" applyFill="1" applyAlignment="1">
      <alignment horizontal="center"/>
    </xf>
    <xf numFmtId="164" fontId="14" fillId="2" borderId="3" xfId="0" applyNumberFormat="1" applyFont="1" applyFill="1" applyBorder="1" applyAlignment="1">
      <alignment horizontal="center"/>
    </xf>
    <xf numFmtId="0" fontId="12" fillId="2" borderId="0" xfId="0" applyFont="1" applyFill="1" applyAlignment="1">
      <alignment horizontal="center"/>
    </xf>
    <xf numFmtId="0" fontId="14" fillId="2" borderId="0" xfId="0" applyFont="1" applyFill="1" applyAlignment="1">
      <alignment horizontal="left"/>
    </xf>
    <xf numFmtId="0" fontId="21" fillId="2" borderId="0" xfId="0" applyFont="1" applyFill="1" applyAlignment="1">
      <alignment horizontal="left"/>
    </xf>
    <xf numFmtId="0" fontId="7" fillId="2" borderId="12" xfId="0" applyFont="1" applyFill="1" applyBorder="1" applyAlignment="1">
      <alignment horizontal="left"/>
    </xf>
    <xf numFmtId="0" fontId="15" fillId="2" borderId="28" xfId="0" applyFont="1" applyFill="1" applyBorder="1" applyAlignment="1">
      <alignment horizontal="left"/>
    </xf>
    <xf numFmtId="0" fontId="15" fillId="2" borderId="25" xfId="0" applyFont="1" applyFill="1" applyBorder="1" applyAlignment="1">
      <alignment horizontal="left"/>
    </xf>
    <xf numFmtId="0" fontId="16" fillId="0" borderId="0" xfId="0" applyFont="1" applyAlignment="1">
      <alignment horizontal="center"/>
    </xf>
    <xf numFmtId="0" fontId="26" fillId="0" borderId="9" xfId="0" applyFont="1" applyBorder="1" applyAlignment="1">
      <alignment horizontal="center" vertical="top"/>
    </xf>
    <xf numFmtId="0" fontId="1" fillId="0" borderId="11" xfId="0" applyFont="1" applyBorder="1"/>
    <xf numFmtId="0" fontId="17" fillId="0" borderId="8" xfId="0" applyFont="1" applyBorder="1" applyAlignment="1">
      <alignment horizontal="center"/>
    </xf>
    <xf numFmtId="1" fontId="5" fillId="2" borderId="24" xfId="0" applyNumberFormat="1" applyFont="1" applyFill="1" applyBorder="1" applyAlignment="1">
      <alignment horizontal="center" vertical="top"/>
    </xf>
    <xf numFmtId="1" fontId="5" fillId="2" borderId="10" xfId="0" applyNumberFormat="1" applyFont="1" applyFill="1" applyBorder="1" applyAlignment="1">
      <alignment horizontal="center" vertical="top"/>
    </xf>
    <xf numFmtId="0" fontId="17" fillId="0" borderId="14" xfId="0" applyFont="1" applyBorder="1" applyAlignment="1">
      <alignment horizontal="center"/>
    </xf>
    <xf numFmtId="4" fontId="11" fillId="0" borderId="0" xfId="0" applyNumberFormat="1" applyFont="1" applyAlignment="1">
      <alignment horizontal="center"/>
    </xf>
    <xf numFmtId="4" fontId="5" fillId="0" borderId="0" xfId="0" applyNumberFormat="1" applyFont="1" applyAlignment="1">
      <alignment horizontal="center"/>
    </xf>
    <xf numFmtId="0" fontId="11" fillId="2" borderId="4" xfId="0" applyFont="1" applyFill="1" applyBorder="1" applyAlignment="1">
      <alignment horizontal="center" vertical="center"/>
    </xf>
    <xf numFmtId="1" fontId="11" fillId="2" borderId="3" xfId="0" applyNumberFormat="1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wrapText="1"/>
    </xf>
    <xf numFmtId="0" fontId="11" fillId="2" borderId="3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/>
    </xf>
    <xf numFmtId="0" fontId="15" fillId="5" borderId="8" xfId="0" applyFont="1" applyFill="1" applyBorder="1" applyAlignment="1" applyProtection="1">
      <alignment horizontal="center"/>
      <protection locked="0"/>
    </xf>
    <xf numFmtId="164" fontId="14" fillId="0" borderId="3" xfId="1" applyNumberFormat="1" applyFont="1" applyFill="1" applyBorder="1" applyAlignment="1" applyProtection="1">
      <alignment horizontal="center"/>
    </xf>
    <xf numFmtId="164" fontId="4" fillId="2" borderId="30" xfId="0" applyNumberFormat="1" applyFont="1" applyFill="1" applyBorder="1" applyAlignment="1">
      <alignment horizontal="center" wrapText="1"/>
    </xf>
    <xf numFmtId="165" fontId="33" fillId="4" borderId="31" xfId="1" applyNumberFormat="1" applyFont="1" applyFill="1" applyBorder="1" applyProtection="1">
      <protection locked="0"/>
    </xf>
    <xf numFmtId="165" fontId="33" fillId="4" borderId="32" xfId="1" applyNumberFormat="1" applyFont="1" applyFill="1" applyBorder="1" applyProtection="1">
      <protection locked="0"/>
    </xf>
    <xf numFmtId="164" fontId="18" fillId="2" borderId="5" xfId="0" applyNumberFormat="1" applyFont="1" applyFill="1" applyBorder="1" applyAlignment="1">
      <alignment horizontal="center"/>
    </xf>
    <xf numFmtId="164" fontId="18" fillId="2" borderId="6" xfId="0" applyNumberFormat="1" applyFont="1" applyFill="1" applyBorder="1" applyAlignment="1">
      <alignment horizontal="center"/>
    </xf>
    <xf numFmtId="164" fontId="27" fillId="2" borderId="5" xfId="0" applyNumberFormat="1" applyFont="1" applyFill="1" applyBorder="1" applyAlignment="1">
      <alignment horizontal="center"/>
    </xf>
    <xf numFmtId="4" fontId="14" fillId="0" borderId="0" xfId="0" applyNumberFormat="1" applyFont="1" applyAlignment="1">
      <alignment horizontal="center"/>
    </xf>
    <xf numFmtId="0" fontId="10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4" fontId="36" fillId="0" borderId="4" xfId="0" applyNumberFormat="1" applyFont="1" applyBorder="1" applyAlignment="1">
      <alignment horizontal="center"/>
    </xf>
    <xf numFmtId="4" fontId="33" fillId="0" borderId="5" xfId="0" applyNumberFormat="1" applyFont="1" applyBorder="1" applyAlignment="1">
      <alignment horizontal="center"/>
    </xf>
    <xf numFmtId="0" fontId="37" fillId="0" borderId="5" xfId="0" applyFont="1" applyBorder="1" applyAlignment="1">
      <alignment horizontal="center"/>
    </xf>
    <xf numFmtId="0" fontId="37" fillId="0" borderId="5" xfId="0" applyFont="1" applyBorder="1" applyAlignment="1">
      <alignment horizontal="center" vertical="center"/>
    </xf>
    <xf numFmtId="0" fontId="38" fillId="0" borderId="5" xfId="0" applyFont="1" applyBorder="1" applyAlignment="1">
      <alignment horizontal="center"/>
    </xf>
    <xf numFmtId="4" fontId="14" fillId="0" borderId="0" xfId="0" applyNumberFormat="1" applyFont="1" applyAlignment="1">
      <alignment horizontal="center"/>
    </xf>
    <xf numFmtId="0" fontId="10" fillId="0" borderId="0" xfId="0" applyFont="1" applyAlignment="1">
      <alignment horizontal="left" vertical="center" wrapText="1"/>
    </xf>
    <xf numFmtId="0" fontId="31" fillId="2" borderId="1" xfId="0" applyFont="1" applyFill="1" applyBorder="1" applyAlignment="1">
      <alignment horizontal="center"/>
    </xf>
    <xf numFmtId="0" fontId="32" fillId="2" borderId="2" xfId="0" applyFont="1" applyFill="1" applyBorder="1" applyAlignment="1">
      <alignment horizontal="center"/>
    </xf>
    <xf numFmtId="0" fontId="32" fillId="2" borderId="18" xfId="0" applyFont="1" applyFill="1" applyBorder="1" applyAlignment="1">
      <alignment horizontal="center"/>
    </xf>
    <xf numFmtId="0" fontId="9" fillId="0" borderId="0" xfId="0" applyFont="1" applyAlignment="1">
      <alignment horizontal="left" vertical="center" wrapText="1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99FF99"/>
      <color rgb="FF66FF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11" Type="http://schemas.openxmlformats.org/officeDocument/2006/relationships/customXml" Target="../customXml/item5.xml"/><Relationship Id="rId5" Type="http://schemas.microsoft.com/office/2017/10/relationships/person" Target="persons/person.xml"/><Relationship Id="rId10" Type="http://schemas.openxmlformats.org/officeDocument/2006/relationships/customXml" Target="../customXml/item4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654845</xdr:colOff>
      <xdr:row>0</xdr:row>
      <xdr:rowOff>202406</xdr:rowOff>
    </xdr:from>
    <xdr:ext cx="2964656" cy="1940719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654845" y="202406"/>
          <a:ext cx="2964656" cy="1940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AU" sz="1100"/>
        </a:p>
      </xdr:txBody>
    </xdr:sp>
    <xdr:clientData/>
  </xdr:oneCellAnchor>
  <xdr:twoCellAnchor editAs="oneCell">
    <xdr:from>
      <xdr:col>0</xdr:col>
      <xdr:colOff>1198836</xdr:colOff>
      <xdr:row>0</xdr:row>
      <xdr:rowOff>131379</xdr:rowOff>
    </xdr:from>
    <xdr:to>
      <xdr:col>0</xdr:col>
      <xdr:colOff>3666959</xdr:colOff>
      <xdr:row>3</xdr:row>
      <xdr:rowOff>1226632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70549E6-C685-4159-99FA-341B912863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8836" y="131379"/>
          <a:ext cx="2463361" cy="2814844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00FFFF"/>
    <pageSetUpPr fitToPage="1"/>
  </sheetPr>
  <dimension ref="A1:AC63"/>
  <sheetViews>
    <sheetView tabSelected="1" zoomScale="58" zoomScaleNormal="58" workbookViewId="0">
      <selection activeCell="C26" sqref="C26"/>
    </sheetView>
  </sheetViews>
  <sheetFormatPr defaultColWidth="11.3984375" defaultRowHeight="12.75" x14ac:dyDescent="0.35"/>
  <cols>
    <col min="1" max="1" width="68.86328125" style="1" customWidth="1"/>
    <col min="2" max="2" width="105.3984375" style="4" customWidth="1"/>
    <col min="3" max="3" width="28.59765625" style="5" customWidth="1"/>
    <col min="4" max="4" width="27.73046875" style="2" customWidth="1"/>
    <col min="5" max="5" width="28" style="2" customWidth="1"/>
    <col min="6" max="6" width="4" style="2" customWidth="1"/>
    <col min="7" max="7" width="33.59765625" style="2" customWidth="1"/>
    <col min="8" max="16384" width="11.3984375" style="1"/>
  </cols>
  <sheetData>
    <row r="1" spans="1:8" ht="45" customHeight="1" x14ac:dyDescent="0.95">
      <c r="A1" s="6"/>
      <c r="B1" s="135" t="s">
        <v>45</v>
      </c>
      <c r="C1" s="135"/>
      <c r="D1" s="135"/>
      <c r="E1" s="135"/>
      <c r="F1" s="112"/>
      <c r="G1" s="8"/>
      <c r="H1" s="6"/>
    </row>
    <row r="2" spans="1:8" ht="45" customHeight="1" x14ac:dyDescent="1.2">
      <c r="A2" s="6"/>
      <c r="B2" s="135" t="s">
        <v>52</v>
      </c>
      <c r="C2" s="135"/>
      <c r="D2" s="135"/>
      <c r="E2" s="135"/>
      <c r="F2" s="127"/>
      <c r="G2" s="8"/>
      <c r="H2" s="6"/>
    </row>
    <row r="3" spans="1:8" ht="45.75" customHeight="1" x14ac:dyDescent="0.6">
      <c r="A3" s="6"/>
      <c r="B3" s="113"/>
      <c r="C3" s="113"/>
      <c r="D3" s="113"/>
      <c r="E3" s="113"/>
      <c r="F3" s="113"/>
      <c r="G3" s="8"/>
      <c r="H3" s="6"/>
    </row>
    <row r="4" spans="1:8" ht="100.15" customHeight="1" thickBot="1" x14ac:dyDescent="0.4">
      <c r="A4" s="6"/>
      <c r="B4" s="136" t="s">
        <v>46</v>
      </c>
      <c r="C4" s="140"/>
      <c r="D4" s="140"/>
      <c r="E4" s="140"/>
      <c r="F4" s="129"/>
      <c r="G4" s="8"/>
      <c r="H4" s="6"/>
    </row>
    <row r="5" spans="1:8" ht="15" hidden="1" customHeight="1" thickBot="1" x14ac:dyDescent="0.4">
      <c r="A5" s="6"/>
      <c r="B5" s="136" t="s">
        <v>0</v>
      </c>
      <c r="C5" s="136"/>
      <c r="D5" s="136"/>
      <c r="E5" s="136"/>
      <c r="F5" s="128"/>
      <c r="G5" s="8"/>
      <c r="H5" s="6"/>
    </row>
    <row r="6" spans="1:8" s="12" customFormat="1" ht="64.5" customHeight="1" thickBot="1" x14ac:dyDescent="0.85">
      <c r="A6" s="114" t="s">
        <v>1</v>
      </c>
      <c r="B6" s="115" t="s">
        <v>2</v>
      </c>
      <c r="C6" s="116" t="s">
        <v>3</v>
      </c>
      <c r="D6" s="117" t="s">
        <v>4</v>
      </c>
      <c r="E6" s="118"/>
      <c r="F6" s="118"/>
      <c r="G6" s="118"/>
    </row>
    <row r="7" spans="1:8" s="11" customFormat="1" ht="27.75" customHeight="1" x14ac:dyDescent="0.7">
      <c r="A7" s="110"/>
      <c r="B7" s="18"/>
      <c r="C7" s="111">
        <v>1</v>
      </c>
      <c r="D7" s="119"/>
      <c r="E7" s="105" t="s">
        <v>47</v>
      </c>
      <c r="F7" s="105"/>
      <c r="G7" s="105"/>
    </row>
    <row r="8" spans="1:8" s="11" customFormat="1" ht="27.75" customHeight="1" x14ac:dyDescent="0.7">
      <c r="A8" s="110"/>
      <c r="B8" s="19"/>
      <c r="C8" s="108">
        <v>2</v>
      </c>
      <c r="D8" s="119"/>
      <c r="E8" s="105" t="s">
        <v>48</v>
      </c>
      <c r="F8" s="105"/>
      <c r="G8" s="105"/>
    </row>
    <row r="9" spans="1:8" s="11" customFormat="1" ht="27.75" customHeight="1" x14ac:dyDescent="0.7">
      <c r="A9" s="110"/>
      <c r="B9" s="19"/>
      <c r="C9" s="108">
        <v>3</v>
      </c>
      <c r="D9" s="119"/>
      <c r="E9" s="105" t="s">
        <v>49</v>
      </c>
      <c r="F9" s="105"/>
      <c r="G9" s="105"/>
    </row>
    <row r="10" spans="1:8" s="11" customFormat="1" ht="27.75" customHeight="1" x14ac:dyDescent="0.7">
      <c r="A10" s="109"/>
      <c r="B10" s="19"/>
      <c r="C10" s="108">
        <v>4</v>
      </c>
      <c r="D10" s="119"/>
      <c r="E10" s="105" t="s">
        <v>50</v>
      </c>
      <c r="F10" s="105"/>
      <c r="G10" s="105"/>
    </row>
    <row r="11" spans="1:8" s="11" customFormat="1" ht="27.75" customHeight="1" thickBot="1" x14ac:dyDescent="0.75">
      <c r="A11" s="107"/>
      <c r="B11" s="20"/>
      <c r="C11" s="106">
        <v>5</v>
      </c>
      <c r="D11" s="119"/>
      <c r="E11" s="105"/>
      <c r="F11" s="105"/>
      <c r="G11" s="105"/>
    </row>
    <row r="12" spans="1:8" s="9" customFormat="1" ht="80.25" customHeight="1" thickBot="1" x14ac:dyDescent="0.75">
      <c r="A12" s="48" t="s">
        <v>5</v>
      </c>
      <c r="B12" s="49" t="s">
        <v>6</v>
      </c>
      <c r="C12" s="50" t="s">
        <v>7</v>
      </c>
      <c r="D12" s="51" t="s">
        <v>8</v>
      </c>
      <c r="E12" s="52" t="s">
        <v>9</v>
      </c>
      <c r="F12" s="53"/>
      <c r="G12" s="54" t="s">
        <v>10</v>
      </c>
      <c r="H12" s="11"/>
    </row>
    <row r="13" spans="1:8" ht="25.15" x14ac:dyDescent="0.7">
      <c r="A13" s="55"/>
      <c r="B13" s="56"/>
      <c r="C13" s="57"/>
      <c r="D13" s="58"/>
      <c r="E13" s="59"/>
      <c r="F13" s="60"/>
      <c r="G13" s="61"/>
      <c r="H13" s="6"/>
    </row>
    <row r="14" spans="1:8" ht="27.75" x14ac:dyDescent="0.75">
      <c r="A14" s="132" t="s">
        <v>11</v>
      </c>
      <c r="B14" s="63" t="s">
        <v>12</v>
      </c>
      <c r="C14" s="124">
        <v>1488</v>
      </c>
      <c r="D14" s="65">
        <f>IFERROR(IF(COUNTA($D$7:$D$11)=1,"1",),)</f>
        <v>0</v>
      </c>
      <c r="E14" s="64">
        <f>C14*D14</f>
        <v>0</v>
      </c>
      <c r="F14" s="66"/>
      <c r="G14" s="64">
        <f>E14/4</f>
        <v>0</v>
      </c>
      <c r="H14" s="6"/>
    </row>
    <row r="15" spans="1:8" ht="27.4" x14ac:dyDescent="0.7">
      <c r="A15" s="62"/>
      <c r="B15" s="63" t="s">
        <v>13</v>
      </c>
      <c r="C15" s="124">
        <v>2308</v>
      </c>
      <c r="D15" s="65">
        <f>IFERROR(IF(COUNTA($D$7:$D$11)=2,"1",),)</f>
        <v>0</v>
      </c>
      <c r="E15" s="64">
        <f>C15*D15</f>
        <v>0</v>
      </c>
      <c r="F15" s="66"/>
      <c r="G15" s="64">
        <f t="shared" ref="G15:G17" si="0">E15/4</f>
        <v>0</v>
      </c>
      <c r="H15" s="6"/>
    </row>
    <row r="16" spans="1:8" ht="27.4" x14ac:dyDescent="0.7">
      <c r="A16" s="62"/>
      <c r="B16" s="63" t="s">
        <v>14</v>
      </c>
      <c r="C16" s="124">
        <v>2860</v>
      </c>
      <c r="D16" s="65">
        <f>IFERROR(IF(COUNTA($D$7:$D$11)=3,"1",),)</f>
        <v>0</v>
      </c>
      <c r="E16" s="64">
        <f>SUM(C16*D16)</f>
        <v>0</v>
      </c>
      <c r="F16" s="66"/>
      <c r="G16" s="64">
        <f t="shared" si="0"/>
        <v>0</v>
      </c>
      <c r="H16" s="6"/>
    </row>
    <row r="17" spans="1:7" ht="27.75" thickBot="1" x14ac:dyDescent="0.75">
      <c r="A17" s="67"/>
      <c r="B17" s="68" t="s">
        <v>15</v>
      </c>
      <c r="C17" s="125">
        <v>3156</v>
      </c>
      <c r="D17" s="65">
        <f>IFERROR(IF(COUNTA($D$7:$D$11)&gt;=4,"1",),)</f>
        <v>0</v>
      </c>
      <c r="E17" s="69">
        <f>SUM(C17*D17)</f>
        <v>0</v>
      </c>
      <c r="F17" s="66"/>
      <c r="G17" s="69">
        <f t="shared" si="0"/>
        <v>0</v>
      </c>
    </row>
    <row r="18" spans="1:7" ht="29.65" x14ac:dyDescent="0.75">
      <c r="A18" s="70"/>
      <c r="B18" s="71"/>
      <c r="C18" s="72"/>
      <c r="D18" s="73"/>
      <c r="E18" s="72"/>
      <c r="F18" s="74"/>
      <c r="G18" s="75"/>
    </row>
    <row r="19" spans="1:7" s="3" customFormat="1" ht="27.75" x14ac:dyDescent="0.65">
      <c r="A19" s="133" t="s">
        <v>16</v>
      </c>
      <c r="B19" s="76" t="s">
        <v>17</v>
      </c>
      <c r="C19" s="124">
        <v>600</v>
      </c>
      <c r="D19" s="65">
        <v>1</v>
      </c>
      <c r="E19" s="64">
        <f>SUM(C19*D19)</f>
        <v>600</v>
      </c>
      <c r="F19" s="66"/>
      <c r="G19" s="64">
        <f>E19/4</f>
        <v>150</v>
      </c>
    </row>
    <row r="20" spans="1:7" s="17" customFormat="1" ht="15.4" x14ac:dyDescent="0.45">
      <c r="A20" s="134"/>
      <c r="B20" s="77"/>
      <c r="C20" s="126"/>
      <c r="D20" s="79"/>
      <c r="E20" s="78"/>
      <c r="F20" s="80"/>
      <c r="G20" s="81"/>
    </row>
    <row r="21" spans="1:7" s="3" customFormat="1" ht="27.75" x14ac:dyDescent="0.65">
      <c r="A21" s="133" t="s">
        <v>18</v>
      </c>
      <c r="B21" s="82" t="s">
        <v>17</v>
      </c>
      <c r="C21" s="124">
        <v>120</v>
      </c>
      <c r="D21" s="65">
        <v>1</v>
      </c>
      <c r="E21" s="64">
        <f>SUM(C21*D21)</f>
        <v>120</v>
      </c>
      <c r="F21" s="66"/>
      <c r="G21" s="64">
        <f>E21/4</f>
        <v>30</v>
      </c>
    </row>
    <row r="22" spans="1:7" s="3" customFormat="1" ht="27.75" thickBot="1" x14ac:dyDescent="0.75">
      <c r="A22" s="67"/>
      <c r="B22" s="83"/>
      <c r="C22" s="69"/>
      <c r="D22" s="84"/>
      <c r="E22" s="69"/>
      <c r="F22" s="66"/>
      <c r="G22" s="69"/>
    </row>
    <row r="23" spans="1:7" s="11" customFormat="1" ht="22.5" x14ac:dyDescent="0.6">
      <c r="A23" s="85"/>
      <c r="B23" s="130"/>
      <c r="C23" s="72"/>
      <c r="D23" s="86"/>
      <c r="E23" s="72"/>
      <c r="F23" s="74"/>
      <c r="G23" s="72"/>
    </row>
    <row r="24" spans="1:7" s="9" customFormat="1" ht="27.75" x14ac:dyDescent="0.75">
      <c r="A24" s="132" t="s">
        <v>43</v>
      </c>
      <c r="B24" s="87" t="s">
        <v>19</v>
      </c>
      <c r="C24" s="124">
        <v>285</v>
      </c>
      <c r="D24" s="65">
        <f t="shared" ref="D24:D38" si="1">COUNTIF($D$7:$D$11,B24)</f>
        <v>0</v>
      </c>
      <c r="E24" s="64">
        <f>SUM(C24*D24)</f>
        <v>0</v>
      </c>
      <c r="F24" s="66"/>
      <c r="G24" s="64">
        <f>E24/4</f>
        <v>0</v>
      </c>
    </row>
    <row r="25" spans="1:7" s="9" customFormat="1" ht="27.75" x14ac:dyDescent="0.75">
      <c r="A25" s="132"/>
      <c r="B25" s="87" t="s">
        <v>20</v>
      </c>
      <c r="C25" s="124">
        <v>120</v>
      </c>
      <c r="D25" s="65">
        <f t="shared" si="1"/>
        <v>0</v>
      </c>
      <c r="E25" s="64">
        <f>SUM(C25*D25)</f>
        <v>0</v>
      </c>
      <c r="F25" s="66"/>
      <c r="G25" s="64">
        <f t="shared" ref="G25:G30" si="2">E25/4</f>
        <v>0</v>
      </c>
    </row>
    <row r="26" spans="1:7" s="9" customFormat="1" ht="27.75" x14ac:dyDescent="0.75">
      <c r="A26" s="132"/>
      <c r="B26" s="89" t="s">
        <v>21</v>
      </c>
      <c r="C26" s="124">
        <v>120</v>
      </c>
      <c r="D26" s="65">
        <f t="shared" si="1"/>
        <v>0</v>
      </c>
      <c r="E26" s="64">
        <f t="shared" ref="E26:E30" si="3">SUM(C26*D26)</f>
        <v>0</v>
      </c>
      <c r="F26" s="66"/>
      <c r="G26" s="64">
        <f t="shared" si="2"/>
        <v>0</v>
      </c>
    </row>
    <row r="27" spans="1:7" s="9" customFormat="1" ht="27.75" x14ac:dyDescent="0.75">
      <c r="A27" s="132"/>
      <c r="B27" s="89" t="s">
        <v>22</v>
      </c>
      <c r="C27" s="124">
        <v>120</v>
      </c>
      <c r="D27" s="65">
        <f t="shared" si="1"/>
        <v>0</v>
      </c>
      <c r="E27" s="64">
        <f t="shared" si="3"/>
        <v>0</v>
      </c>
      <c r="F27" s="66"/>
      <c r="G27" s="64">
        <f t="shared" si="2"/>
        <v>0</v>
      </c>
    </row>
    <row r="28" spans="1:7" s="9" customFormat="1" ht="27.75" x14ac:dyDescent="0.75">
      <c r="A28" s="132"/>
      <c r="B28" s="89" t="s">
        <v>23</v>
      </c>
      <c r="C28" s="124">
        <v>120</v>
      </c>
      <c r="D28" s="65">
        <f t="shared" si="1"/>
        <v>0</v>
      </c>
      <c r="E28" s="64">
        <f t="shared" si="3"/>
        <v>0</v>
      </c>
      <c r="F28" s="66"/>
      <c r="G28" s="64">
        <f t="shared" si="2"/>
        <v>0</v>
      </c>
    </row>
    <row r="29" spans="1:7" s="9" customFormat="1" ht="27.75" x14ac:dyDescent="0.75">
      <c r="A29" s="132"/>
      <c r="B29" s="89" t="s">
        <v>24</v>
      </c>
      <c r="C29" s="124">
        <v>120</v>
      </c>
      <c r="D29" s="65">
        <f t="shared" si="1"/>
        <v>0</v>
      </c>
      <c r="E29" s="64">
        <f t="shared" si="3"/>
        <v>0</v>
      </c>
      <c r="F29" s="66"/>
      <c r="G29" s="64">
        <f t="shared" si="2"/>
        <v>0</v>
      </c>
    </row>
    <row r="30" spans="1:7" s="9" customFormat="1" ht="27.75" x14ac:dyDescent="0.75">
      <c r="A30" s="132"/>
      <c r="B30" s="89" t="s">
        <v>25</v>
      </c>
      <c r="C30" s="124">
        <v>120</v>
      </c>
      <c r="D30" s="65">
        <f t="shared" si="1"/>
        <v>0</v>
      </c>
      <c r="E30" s="64">
        <f t="shared" si="3"/>
        <v>0</v>
      </c>
      <c r="F30" s="66"/>
      <c r="G30" s="64">
        <f t="shared" si="2"/>
        <v>0</v>
      </c>
    </row>
    <row r="31" spans="1:7" s="9" customFormat="1" ht="25.15" x14ac:dyDescent="0.7">
      <c r="B31" s="131"/>
      <c r="C31" s="124"/>
      <c r="D31" s="65">
        <f t="shared" si="1"/>
        <v>0</v>
      </c>
      <c r="E31" s="64"/>
      <c r="F31" s="66"/>
      <c r="G31" s="87"/>
    </row>
    <row r="32" spans="1:7" s="9" customFormat="1" ht="27.75" x14ac:dyDescent="0.75">
      <c r="A32" s="132" t="s">
        <v>44</v>
      </c>
      <c r="B32" s="89" t="s">
        <v>19</v>
      </c>
      <c r="C32" s="124">
        <v>150</v>
      </c>
      <c r="D32" s="65">
        <f t="shared" si="1"/>
        <v>0</v>
      </c>
      <c r="E32" s="64">
        <f t="shared" ref="E32:E38" si="4">SUM(C32*D32)</f>
        <v>0</v>
      </c>
      <c r="F32" s="66"/>
      <c r="G32" s="64">
        <f>E32/4</f>
        <v>0</v>
      </c>
    </row>
    <row r="33" spans="1:29" s="9" customFormat="1" ht="24.75" x14ac:dyDescent="0.65">
      <c r="A33" s="90"/>
      <c r="B33" s="89" t="s">
        <v>20</v>
      </c>
      <c r="C33" s="124">
        <v>150</v>
      </c>
      <c r="D33" s="65">
        <f t="shared" si="1"/>
        <v>0</v>
      </c>
      <c r="E33" s="64">
        <f t="shared" si="4"/>
        <v>0</v>
      </c>
      <c r="F33" s="66"/>
      <c r="G33" s="64">
        <f t="shared" ref="G33:G38" si="5">E33/4</f>
        <v>0</v>
      </c>
    </row>
    <row r="34" spans="1:29" s="9" customFormat="1" ht="27.4" x14ac:dyDescent="0.7">
      <c r="A34" s="62"/>
      <c r="B34" s="89" t="s">
        <v>21</v>
      </c>
      <c r="C34" s="124">
        <v>150</v>
      </c>
      <c r="D34" s="65">
        <f t="shared" si="1"/>
        <v>0</v>
      </c>
      <c r="E34" s="64">
        <f t="shared" si="4"/>
        <v>0</v>
      </c>
      <c r="F34" s="66"/>
      <c r="G34" s="64">
        <f t="shared" si="5"/>
        <v>0</v>
      </c>
    </row>
    <row r="35" spans="1:29" s="9" customFormat="1" ht="27.4" x14ac:dyDescent="0.7">
      <c r="A35" s="62"/>
      <c r="B35" s="89" t="s">
        <v>22</v>
      </c>
      <c r="C35" s="124">
        <v>150</v>
      </c>
      <c r="D35" s="65">
        <f t="shared" si="1"/>
        <v>0</v>
      </c>
      <c r="E35" s="64">
        <f t="shared" si="4"/>
        <v>0</v>
      </c>
      <c r="F35" s="66"/>
      <c r="G35" s="64">
        <f t="shared" si="5"/>
        <v>0</v>
      </c>
    </row>
    <row r="36" spans="1:29" s="9" customFormat="1" ht="27.4" x14ac:dyDescent="0.7">
      <c r="A36" s="62"/>
      <c r="B36" s="89" t="s">
        <v>23</v>
      </c>
      <c r="C36" s="124">
        <v>150</v>
      </c>
      <c r="D36" s="65">
        <f t="shared" si="1"/>
        <v>0</v>
      </c>
      <c r="E36" s="64">
        <f t="shared" si="4"/>
        <v>0</v>
      </c>
      <c r="F36" s="66"/>
      <c r="G36" s="64">
        <f t="shared" si="5"/>
        <v>0</v>
      </c>
    </row>
    <row r="37" spans="1:29" s="9" customFormat="1" ht="27.75" x14ac:dyDescent="0.75">
      <c r="A37" s="132" t="s">
        <v>51</v>
      </c>
      <c r="B37" s="89" t="s">
        <v>24</v>
      </c>
      <c r="C37" s="124">
        <v>350</v>
      </c>
      <c r="D37" s="65">
        <f t="shared" si="1"/>
        <v>0</v>
      </c>
      <c r="E37" s="64">
        <f t="shared" si="4"/>
        <v>0</v>
      </c>
      <c r="F37" s="66"/>
      <c r="G37" s="64">
        <f t="shared" si="5"/>
        <v>0</v>
      </c>
    </row>
    <row r="38" spans="1:29" s="9" customFormat="1" ht="27.4" x14ac:dyDescent="0.7">
      <c r="A38" s="62"/>
      <c r="B38" s="89" t="s">
        <v>25</v>
      </c>
      <c r="C38" s="124">
        <v>350</v>
      </c>
      <c r="D38" s="65">
        <f t="shared" si="1"/>
        <v>0</v>
      </c>
      <c r="E38" s="64">
        <f t="shared" si="4"/>
        <v>0</v>
      </c>
      <c r="F38" s="66"/>
      <c r="G38" s="64">
        <f t="shared" si="5"/>
        <v>0</v>
      </c>
    </row>
    <row r="39" spans="1:29" s="9" customFormat="1" ht="25.15" x14ac:dyDescent="0.7">
      <c r="B39" s="131"/>
      <c r="C39" s="124"/>
      <c r="D39" s="65"/>
      <c r="E39" s="64"/>
      <c r="F39" s="66"/>
      <c r="G39" s="87"/>
    </row>
    <row r="40" spans="1:29" s="9" customFormat="1" ht="27.75" x14ac:dyDescent="0.75">
      <c r="A40" s="132" t="s">
        <v>26</v>
      </c>
      <c r="B40" s="89" t="s">
        <v>19</v>
      </c>
      <c r="C40" s="124">
        <v>200</v>
      </c>
      <c r="D40" s="65">
        <f t="shared" ref="D40:D46" si="6">COUNTIF($D$7:$D$11,B40)</f>
        <v>0</v>
      </c>
      <c r="E40" s="64">
        <f t="shared" ref="E40:E44" si="7">SUM(C40*D40)</f>
        <v>0</v>
      </c>
      <c r="F40" s="66"/>
      <c r="G40" s="64">
        <f t="shared" ref="G40:G44" si="8">E40/4</f>
        <v>0</v>
      </c>
    </row>
    <row r="41" spans="1:29" s="9" customFormat="1" ht="27.4" x14ac:dyDescent="0.7">
      <c r="A41" s="62"/>
      <c r="B41" s="89" t="s">
        <v>20</v>
      </c>
      <c r="C41" s="124">
        <v>450</v>
      </c>
      <c r="D41" s="65">
        <f t="shared" si="6"/>
        <v>0</v>
      </c>
      <c r="E41" s="64">
        <f t="shared" si="7"/>
        <v>0</v>
      </c>
      <c r="F41" s="66"/>
      <c r="G41" s="64">
        <f t="shared" si="8"/>
        <v>0</v>
      </c>
    </row>
    <row r="42" spans="1:29" s="9" customFormat="1" ht="27.4" x14ac:dyDescent="0.7">
      <c r="A42" s="62"/>
      <c r="B42" s="89" t="s">
        <v>21</v>
      </c>
      <c r="C42" s="124">
        <v>450</v>
      </c>
      <c r="D42" s="65">
        <f t="shared" si="6"/>
        <v>0</v>
      </c>
      <c r="E42" s="64">
        <f t="shared" si="7"/>
        <v>0</v>
      </c>
      <c r="F42" s="66"/>
      <c r="G42" s="64">
        <f t="shared" si="8"/>
        <v>0</v>
      </c>
    </row>
    <row r="43" spans="1:29" s="9" customFormat="1" ht="27.4" x14ac:dyDescent="0.7">
      <c r="A43" s="62"/>
      <c r="B43" s="89" t="s">
        <v>22</v>
      </c>
      <c r="C43" s="124">
        <v>450</v>
      </c>
      <c r="D43" s="65">
        <f t="shared" si="6"/>
        <v>0</v>
      </c>
      <c r="E43" s="64">
        <f t="shared" si="7"/>
        <v>0</v>
      </c>
      <c r="F43" s="66"/>
      <c r="G43" s="64">
        <f t="shared" si="8"/>
        <v>0</v>
      </c>
    </row>
    <row r="44" spans="1:29" s="9" customFormat="1" ht="27.4" x14ac:dyDescent="0.7">
      <c r="A44" s="62"/>
      <c r="B44" s="89" t="s">
        <v>23</v>
      </c>
      <c r="C44" s="124">
        <v>450</v>
      </c>
      <c r="D44" s="65">
        <f t="shared" si="6"/>
        <v>0</v>
      </c>
      <c r="E44" s="64">
        <f t="shared" si="7"/>
        <v>0</v>
      </c>
      <c r="F44" s="66"/>
      <c r="G44" s="64">
        <f t="shared" si="8"/>
        <v>0</v>
      </c>
    </row>
    <row r="45" spans="1:29" s="9" customFormat="1" ht="27.4" x14ac:dyDescent="0.7">
      <c r="A45" s="62"/>
      <c r="B45" s="89" t="s">
        <v>24</v>
      </c>
      <c r="C45" s="124">
        <v>450</v>
      </c>
      <c r="D45" s="65">
        <f t="shared" si="6"/>
        <v>0</v>
      </c>
      <c r="E45" s="64">
        <f t="shared" ref="E45" si="9">SUM(C45*D45)</f>
        <v>0</v>
      </c>
      <c r="F45" s="66"/>
      <c r="G45" s="64">
        <f>E45/4</f>
        <v>0</v>
      </c>
    </row>
    <row r="46" spans="1:29" s="9" customFormat="1" ht="27.4" x14ac:dyDescent="0.7">
      <c r="A46" s="88"/>
      <c r="B46" s="89" t="s">
        <v>25</v>
      </c>
      <c r="C46" s="124">
        <v>450</v>
      </c>
      <c r="D46" s="65">
        <f t="shared" si="6"/>
        <v>0</v>
      </c>
      <c r="E46" s="64">
        <f t="shared" ref="E46" si="10">SUM(C46*D46)</f>
        <v>0</v>
      </c>
      <c r="F46" s="66"/>
      <c r="G46" s="64">
        <f>E46/4</f>
        <v>0</v>
      </c>
    </row>
    <row r="47" spans="1:29" s="9" customFormat="1" ht="30" customHeight="1" thickBot="1" x14ac:dyDescent="0.7">
      <c r="A47" s="91"/>
      <c r="B47" s="92"/>
      <c r="C47" s="93"/>
      <c r="D47" s="93"/>
      <c r="E47" s="94"/>
      <c r="F47" s="66"/>
      <c r="G47" s="87"/>
    </row>
    <row r="48" spans="1:29" s="10" customFormat="1" ht="34.5" customHeight="1" thickBot="1" x14ac:dyDescent="1">
      <c r="A48" s="95"/>
      <c r="B48" s="137" t="s">
        <v>53</v>
      </c>
      <c r="C48" s="138"/>
      <c r="D48" s="139"/>
      <c r="E48" s="96">
        <f>SUM(E14:E47)</f>
        <v>720</v>
      </c>
      <c r="F48" s="97"/>
      <c r="G48" s="98">
        <f>SUM(G14:G47)</f>
        <v>180</v>
      </c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</row>
    <row r="49" spans="1:29" s="13" customFormat="1" ht="25.5" customHeight="1" thickBot="1" x14ac:dyDescent="1">
      <c r="A49" s="99"/>
      <c r="B49" s="100"/>
      <c r="C49" s="101"/>
      <c r="D49" s="101"/>
      <c r="E49" s="97"/>
      <c r="F49" s="97"/>
      <c r="G49" s="8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</row>
    <row r="50" spans="1:29" ht="27.4" x14ac:dyDescent="0.7">
      <c r="A50" s="10"/>
      <c r="B50" s="102" t="s">
        <v>27</v>
      </c>
      <c r="C50" s="103"/>
      <c r="D50" s="104"/>
      <c r="E50" s="121" t="s">
        <v>28</v>
      </c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</row>
    <row r="51" spans="1:29" ht="27.4" x14ac:dyDescent="0.7">
      <c r="A51" s="10"/>
      <c r="B51" s="46" t="s">
        <v>29</v>
      </c>
      <c r="C51" s="11"/>
      <c r="D51" s="47"/>
      <c r="E51" s="122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</row>
    <row r="52" spans="1:29" ht="27.75" thickBot="1" x14ac:dyDescent="0.75">
      <c r="A52" s="10"/>
      <c r="B52" s="43" t="s">
        <v>30</v>
      </c>
      <c r="C52" s="44"/>
      <c r="D52" s="45"/>
      <c r="E52" s="123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</row>
    <row r="53" spans="1:29" ht="27.75" thickBot="1" x14ac:dyDescent="0.75">
      <c r="A53" s="10"/>
      <c r="B53" s="21"/>
      <c r="C53" s="22"/>
      <c r="D53" s="23"/>
      <c r="E53" s="24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</row>
    <row r="54" spans="1:29" s="14" customFormat="1" ht="35.65" thickBot="1" x14ac:dyDescent="1">
      <c r="B54" s="25" t="s">
        <v>31</v>
      </c>
      <c r="C54" s="26"/>
      <c r="D54" s="27"/>
      <c r="E54" s="120">
        <f>E48-E51+E52</f>
        <v>720</v>
      </c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</row>
    <row r="55" spans="1:29" ht="27.75" thickBot="1" x14ac:dyDescent="0.75">
      <c r="A55" s="10"/>
      <c r="B55" s="15"/>
      <c r="C55" s="7"/>
      <c r="D55" s="8"/>
      <c r="E55" s="8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</row>
    <row r="56" spans="1:29" ht="27.75" customHeight="1" thickBot="1" x14ac:dyDescent="0.75">
      <c r="A56" s="28" t="s">
        <v>32</v>
      </c>
      <c r="B56" s="29" t="s">
        <v>33</v>
      </c>
      <c r="C56" s="30"/>
      <c r="D56" s="31" t="s">
        <v>34</v>
      </c>
      <c r="E56" s="32">
        <f>ROUNDUP(E54/40,0)</f>
        <v>18</v>
      </c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</row>
    <row r="57" spans="1:29" ht="27.75" customHeight="1" x14ac:dyDescent="0.7">
      <c r="A57" s="6"/>
      <c r="B57" s="33" t="s">
        <v>35</v>
      </c>
      <c r="C57" s="34"/>
      <c r="D57" s="31" t="s">
        <v>36</v>
      </c>
      <c r="E57" s="32">
        <f>ROUNDUP(E54/20,0)</f>
        <v>36</v>
      </c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</row>
    <row r="58" spans="1:29" ht="27.75" customHeight="1" x14ac:dyDescent="0.7">
      <c r="A58" s="35" t="s">
        <v>37</v>
      </c>
      <c r="B58" s="33" t="s">
        <v>38</v>
      </c>
      <c r="C58" s="34"/>
      <c r="D58" s="36" t="s">
        <v>39</v>
      </c>
      <c r="E58" s="37">
        <f>ROUNDUP(E54/10,0)</f>
        <v>72</v>
      </c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</row>
    <row r="59" spans="1:29" ht="27.75" customHeight="1" thickBot="1" x14ac:dyDescent="0.75">
      <c r="A59" s="38" t="s">
        <v>40</v>
      </c>
      <c r="B59" s="39" t="s">
        <v>41</v>
      </c>
      <c r="C59" s="40"/>
      <c r="D59" s="41" t="s">
        <v>42</v>
      </c>
      <c r="E59" s="42">
        <f>ROUNDUP(E54/4,0)</f>
        <v>180</v>
      </c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</row>
    <row r="60" spans="1:29" x14ac:dyDescent="0.35">
      <c r="A60" s="6"/>
      <c r="B60" s="15"/>
      <c r="C60" s="7"/>
      <c r="D60" s="8"/>
      <c r="E60" s="8"/>
      <c r="F60" s="8"/>
      <c r="G60" s="8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</row>
    <row r="61" spans="1:29" ht="22.15" x14ac:dyDescent="0.55000000000000004">
      <c r="A61" s="16"/>
      <c r="B61" s="15"/>
      <c r="C61" s="7"/>
      <c r="D61" s="8"/>
      <c r="E61" s="8"/>
      <c r="F61" s="8"/>
      <c r="G61" s="8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</row>
    <row r="62" spans="1:29" x14ac:dyDescent="0.35">
      <c r="A62" s="6"/>
      <c r="B62" s="15"/>
      <c r="C62" s="7"/>
      <c r="D62" s="8"/>
      <c r="E62" s="8"/>
      <c r="F62" s="8"/>
      <c r="G62" s="8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</row>
    <row r="63" spans="1:29" x14ac:dyDescent="0.35">
      <c r="A63" s="6"/>
      <c r="B63" s="15"/>
      <c r="C63" s="7"/>
      <c r="D63" s="8"/>
      <c r="E63" s="8"/>
      <c r="F63" s="8"/>
      <c r="G63" s="8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</row>
  </sheetData>
  <sheetProtection algorithmName="SHA-512" hashValue="RYCLn7/WnVjALoxkMjZGtZSb5XnB6m6MOr47N3FTxv1ll+AyHiZRmbK9+wBuwYfVzrvXj9ruzXNOuRHmaq7FPQ==" saltValue="KQa3D4y62iNRmKSc+vkMow==" spinCount="100000" sheet="1" objects="1" scenarios="1"/>
  <mergeCells count="5">
    <mergeCell ref="B1:E1"/>
    <mergeCell ref="B5:E5"/>
    <mergeCell ref="B2:E2"/>
    <mergeCell ref="B48:D48"/>
    <mergeCell ref="B4:E4"/>
  </mergeCells>
  <dataValidations count="1">
    <dataValidation type="list" allowBlank="1" showInputMessage="1" showErrorMessage="1" promptTitle="Use the Drop Arrow" prompt="Select the Year Level" sqref="D7:D11" xr:uid="{00000000-0002-0000-0000-000000000000}">
      <formula1>$B$32:$B$38</formula1>
    </dataValidation>
  </dataValidations>
  <printOptions horizontalCentered="1"/>
  <pageMargins left="0.19685039370078741" right="0.19685039370078741" top="0.74803149606299213" bottom="0.74803149606299213" header="0.31496062992125984" footer="0.31496062992125984"/>
  <pageSetup paperSize="9" scale="27" fitToWidth="0" orientation="landscape" r:id="rId1"/>
  <ignoredErrors>
    <ignoredError sqref="D25:D30 D32:D38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LongProperties xmlns="http://schemas.microsoft.com/office/2006/metadata/longProperties"/>
</file>

<file path=customXml/item3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0F9AA3D21306F4EB103C40AE7B8B24A" ma:contentTypeVersion="0" ma:contentTypeDescription="Create a new document." ma:contentTypeScope="" ma:versionID="886827e196430d2d7a46b26c363decdd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6834f8c0c0eabdc6c42b2f987c760c09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B7AD878-6628-4583-AD03-FAAB15E38D0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45FB21A-FD49-42F4-851D-F4B03E35F78E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609B2F7B-7AE1-4B02-97E9-6CE271BFC784}">
  <ds:schemaRefs>
    <ds:schemaRef ds:uri="http://schemas.microsoft.com/PowerBIAddIn"/>
  </ds:schemaRefs>
</ds:datastoreItem>
</file>

<file path=customXml/itemProps4.xml><?xml version="1.0" encoding="utf-8"?>
<ds:datastoreItem xmlns:ds="http://schemas.openxmlformats.org/officeDocument/2006/customXml" ds:itemID="{D009BC64-179F-46E7-AFC5-3C80D8C76542}"/>
</file>

<file path=customXml/itemProps5.xml><?xml version="1.0" encoding="utf-8"?>
<ds:datastoreItem xmlns:ds="http://schemas.openxmlformats.org/officeDocument/2006/customXml" ds:itemID="{16858912-EA38-4A86-B68D-B23FE883B35C}">
  <ds:schemaRefs>
    <ds:schemaRef ds:uri="5f3abe24-d6f8-4b47-a3fb-8be894d61b5f"/>
    <ds:schemaRef ds:uri="http://www.w3.org/XML/1998/namespace"/>
    <ds:schemaRef ds:uri="f12b7dd6-9541-4638-86d4-2ccc47b13818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purl.org/dc/dcmitype/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Fee Calculation 2022</vt:lpstr>
    </vt:vector>
  </TitlesOfParts>
  <Manager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Donna Cowell</dc:creator>
  <cp:keywords/>
  <dc:description/>
  <cp:lastModifiedBy>Renee Elder</cp:lastModifiedBy>
  <cp:revision/>
  <cp:lastPrinted>2021-11-23T22:41:55Z</cp:lastPrinted>
  <dcterms:created xsi:type="dcterms:W3CDTF">2013-07-05T04:58:52Z</dcterms:created>
  <dcterms:modified xsi:type="dcterms:W3CDTF">2022-11-10T23:48:06Z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sMyDocuments">
    <vt:lpwstr>1</vt:lpwstr>
  </property>
  <property fmtid="{D5CDD505-2E9C-101B-9397-08002B2CF9AE}" pid="3" name="ContentTypeId">
    <vt:lpwstr>0x010100D0F9AA3D21306F4EB103C40AE7B8B24A</vt:lpwstr>
  </property>
  <property fmtid="{D5CDD505-2E9C-101B-9397-08002B2CF9AE}" pid="4" name="Order">
    <vt:r8>800</vt:r8>
  </property>
  <property fmtid="{D5CDD505-2E9C-101B-9397-08002B2CF9AE}" pid="5" name="TemplateUrl">
    <vt:lpwstr/>
  </property>
  <property fmtid="{D5CDD505-2E9C-101B-9397-08002B2CF9AE}" pid="6" name="xd_Signature">
    <vt:bool>false</vt:bool>
  </property>
  <property fmtid="{D5CDD505-2E9C-101B-9397-08002B2CF9AE}" pid="7" name="xd_ProgID">
    <vt:lpwstr/>
  </property>
  <property fmtid="{D5CDD505-2E9C-101B-9397-08002B2CF9AE}" pid="8" name="SharedWithUsers">
    <vt:lpwstr/>
  </property>
  <property fmtid="{D5CDD505-2E9C-101B-9397-08002B2CF9AE}" pid="9" name="MediaServiceImageTags">
    <vt:lpwstr/>
  </property>
  <property fmtid="{D5CDD505-2E9C-101B-9397-08002B2CF9AE}" pid="10" name="_SourceUrl">
    <vt:lpwstr/>
  </property>
  <property fmtid="{D5CDD505-2E9C-101B-9397-08002B2CF9AE}" pid="11" name="_SharedFileIndex">
    <vt:lpwstr/>
  </property>
</Properties>
</file>